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4955" windowHeight="8625"/>
  </bookViews>
  <sheets>
    <sheet name="カスタムフィットとは" sheetId="11" r:id="rId1"/>
    <sheet name="説明" sheetId="3" r:id="rId2"/>
    <sheet name="注文書【原紙】" sheetId="6" r:id="rId3"/>
    <sheet name="データベース" sheetId="10" r:id="rId4"/>
  </sheets>
  <definedNames>
    <definedName name="_xlnm.Print_Area" localSheetId="0">カスタムフィットとは!$A$1:$AX$185</definedName>
    <definedName name="_xlnm.Print_Area" localSheetId="2">注文書【原紙】!$A$1:$AH$60</definedName>
  </definedNames>
  <calcPr calcId="145621"/>
</workbook>
</file>

<file path=xl/calcChain.xml><?xml version="1.0" encoding="utf-8"?>
<calcChain xmlns="http://schemas.openxmlformats.org/spreadsheetml/2006/main">
  <c r="AK23" i="6" l="1"/>
  <c r="AU142" i="6" l="1"/>
  <c r="AU141" i="6"/>
  <c r="AU140" i="6"/>
  <c r="AU139" i="6"/>
  <c r="AU138" i="6"/>
  <c r="AU137" i="6"/>
  <c r="AU136" i="6"/>
  <c r="AU135" i="6"/>
  <c r="AU134" i="6"/>
  <c r="AJ18" i="6" l="1"/>
  <c r="AU168" i="6"/>
  <c r="AU167" i="6"/>
  <c r="AU166" i="6"/>
  <c r="AL18" i="6" l="1"/>
  <c r="AU92" i="6"/>
  <c r="AU91" i="6"/>
  <c r="AU90" i="6"/>
  <c r="AU89" i="6"/>
  <c r="AU88" i="6"/>
  <c r="AU87" i="6"/>
  <c r="AU165" i="6"/>
  <c r="AU164" i="6"/>
  <c r="AU163" i="6"/>
  <c r="AU162" i="6"/>
  <c r="AU161" i="6"/>
  <c r="AU160" i="6"/>
  <c r="AU159" i="6"/>
  <c r="AU158" i="6"/>
  <c r="AU157" i="6"/>
  <c r="AU156" i="6"/>
  <c r="AU155" i="6"/>
  <c r="AU154" i="6"/>
  <c r="AU153" i="6"/>
  <c r="AU152" i="6"/>
  <c r="AU86" i="6"/>
  <c r="AU85" i="6"/>
  <c r="AU84" i="6"/>
  <c r="M39" i="6"/>
  <c r="N18" i="6"/>
  <c r="AU145" i="6"/>
  <c r="AU144" i="6"/>
  <c r="AU143" i="6"/>
  <c r="AU151" i="6"/>
  <c r="AU150" i="6"/>
  <c r="AU149" i="6"/>
  <c r="AU148" i="6"/>
  <c r="AU147" i="6"/>
  <c r="AU146" i="6"/>
  <c r="Y16" i="6"/>
  <c r="AJ35" i="6" l="1"/>
  <c r="AL35" i="6" s="1"/>
  <c r="M36" i="6" s="1"/>
  <c r="AJ23" i="6"/>
  <c r="C25" i="6" s="1"/>
  <c r="R20" i="6"/>
  <c r="C26" i="6"/>
  <c r="I21" i="6"/>
  <c r="Y17" i="6"/>
  <c r="R22" i="6"/>
  <c r="AB39" i="6" l="1"/>
  <c r="M37" i="6"/>
  <c r="P27" i="6"/>
  <c r="AU72" i="6"/>
  <c r="AU121" i="6"/>
  <c r="AU114" i="6"/>
  <c r="AU113" i="6"/>
  <c r="AU112" i="6"/>
  <c r="AU111" i="6"/>
  <c r="AU110" i="6"/>
  <c r="AU109" i="6"/>
  <c r="AU108" i="6"/>
  <c r="AU120" i="6"/>
  <c r="AU119" i="6"/>
  <c r="AU118" i="6"/>
  <c r="AU117" i="6"/>
  <c r="AU116" i="6"/>
  <c r="AU115" i="6"/>
  <c r="AU83" i="6"/>
  <c r="AU82" i="6"/>
  <c r="AU81" i="6"/>
  <c r="AU80" i="6"/>
  <c r="AU79" i="6"/>
  <c r="AU78" i="6"/>
  <c r="AU77" i="6"/>
  <c r="AU76" i="6"/>
  <c r="AU75" i="6"/>
  <c r="AU74" i="6"/>
  <c r="AU73" i="6"/>
  <c r="AU104" i="6"/>
  <c r="AU103" i="6"/>
  <c r="AU102" i="6"/>
  <c r="AU93" i="6"/>
  <c r="AU133" i="6"/>
  <c r="AU132" i="6"/>
  <c r="AU131" i="6"/>
  <c r="AU130" i="6"/>
  <c r="AU129" i="6"/>
  <c r="AU128" i="6"/>
  <c r="AU127" i="6"/>
  <c r="AU126" i="6"/>
  <c r="AU125" i="6"/>
  <c r="AU124" i="6"/>
  <c r="AU123" i="6"/>
  <c r="AU122" i="6"/>
  <c r="AU107" i="6"/>
  <c r="AU106" i="6"/>
  <c r="AU105" i="6"/>
  <c r="AU101" i="6"/>
  <c r="AU100" i="6"/>
  <c r="AU99" i="6"/>
  <c r="AU98" i="6"/>
  <c r="AU97" i="6"/>
  <c r="AU96" i="6"/>
  <c r="AU95" i="6"/>
  <c r="AU94" i="6"/>
  <c r="L50" i="6"/>
  <c r="B50" i="6"/>
  <c r="U11" i="6"/>
  <c r="I26" i="6"/>
  <c r="I22" i="6"/>
  <c r="Y22" i="6"/>
  <c r="H28" i="6" l="1"/>
  <c r="I28" i="6" s="1"/>
  <c r="AM18" i="6"/>
  <c r="AN18" i="6" s="1"/>
  <c r="E44" i="6" s="1"/>
  <c r="AJ27" i="6"/>
  <c r="AB27" i="6" s="1"/>
  <c r="T27" i="6" l="1"/>
  <c r="X27" i="6" s="1"/>
  <c r="S28" i="6" s="1"/>
  <c r="BO97" i="6"/>
  <c r="BO93" i="6"/>
  <c r="BO89" i="6"/>
  <c r="BO96" i="6"/>
  <c r="BO95" i="6"/>
  <c r="BO91" i="6"/>
  <c r="BO87" i="6"/>
  <c r="BO94" i="6"/>
  <c r="BO90" i="6"/>
  <c r="BO86" i="6"/>
  <c r="BO92" i="6"/>
  <c r="BO88" i="6"/>
  <c r="AF27" i="6"/>
  <c r="AA28" i="6" s="1"/>
  <c r="AB28" i="6" s="1"/>
  <c r="T28" i="6"/>
  <c r="AC30" i="6" l="1"/>
</calcChain>
</file>

<file path=xl/comments1.xml><?xml version="1.0" encoding="utf-8"?>
<comments xmlns="http://schemas.openxmlformats.org/spreadsheetml/2006/main">
  <authors>
    <author>arase</author>
  </authors>
  <commentList>
    <comment ref="AL93" authorId="0">
      <text>
        <r>
          <rPr>
            <b/>
            <sz val="9"/>
            <color indexed="81"/>
            <rFont val="ＭＳ Ｐゴシック"/>
            <family val="3"/>
            <charset val="128"/>
          </rPr>
          <t>全角英数で標記</t>
        </r>
      </text>
    </comment>
    <comment ref="AN93" authorId="0">
      <text>
        <r>
          <rPr>
            <b/>
            <sz val="9"/>
            <color indexed="81"/>
            <rFont val="ＭＳ Ｐゴシック"/>
            <family val="3"/>
            <charset val="128"/>
          </rPr>
          <t>半角英数</t>
        </r>
      </text>
    </comment>
  </commentList>
</comments>
</file>

<file path=xl/comments2.xml><?xml version="1.0" encoding="utf-8"?>
<comments xmlns="http://schemas.openxmlformats.org/spreadsheetml/2006/main">
  <authors>
    <author>arase</author>
  </authors>
  <commentList>
    <comment ref="CQ46" authorId="0">
      <text>
        <r>
          <rPr>
            <b/>
            <sz val="9"/>
            <color indexed="81"/>
            <rFont val="ＭＳ Ｐゴシック"/>
            <family val="3"/>
            <charset val="128"/>
          </rPr>
          <t>末尾は半角英数</t>
        </r>
      </text>
    </comment>
    <comment ref="CR46" authorId="0">
      <text>
        <r>
          <rPr>
            <b/>
            <sz val="9"/>
            <color indexed="81"/>
            <rFont val="ＭＳ Ｐゴシック"/>
            <family val="3"/>
            <charset val="128"/>
          </rPr>
          <t>末尾は半角英数</t>
        </r>
      </text>
    </comment>
    <comment ref="CS46" authorId="0">
      <text>
        <r>
          <rPr>
            <b/>
            <sz val="9"/>
            <color indexed="81"/>
            <rFont val="ＭＳ Ｐゴシック"/>
            <family val="3"/>
            <charset val="128"/>
          </rPr>
          <t>末尾は半角英数</t>
        </r>
      </text>
    </comment>
  </commentList>
</comments>
</file>

<file path=xl/sharedStrings.xml><?xml version="1.0" encoding="utf-8"?>
<sst xmlns="http://schemas.openxmlformats.org/spreadsheetml/2006/main" count="3705" uniqueCount="712">
  <si>
    <t>ソフトテニスラケット　カスタムフィットオーダー用紙</t>
    <rPh sb="23" eb="25">
      <t>ヨウシ</t>
    </rPh>
    <phoneticPr fontId="2"/>
  </si>
  <si>
    <t>発注先</t>
    <rPh sb="0" eb="2">
      <t>ハッチュウ</t>
    </rPh>
    <rPh sb="2" eb="3">
      <t>サキ</t>
    </rPh>
    <phoneticPr fontId="2"/>
  </si>
  <si>
    <t>ヨネックス株式会社</t>
    <phoneticPr fontId="2"/>
  </si>
  <si>
    <t>得意先コード</t>
    <rPh sb="0" eb="3">
      <t>トクイサキ</t>
    </rPh>
    <phoneticPr fontId="2"/>
  </si>
  <si>
    <t>ＲＥＰＳコード</t>
    <phoneticPr fontId="2"/>
  </si>
  <si>
    <t>住　所</t>
    <rPh sb="0" eb="1">
      <t>ジュウ</t>
    </rPh>
    <rPh sb="2" eb="3">
      <t>ショ</t>
    </rPh>
    <phoneticPr fontId="2"/>
  </si>
  <si>
    <t>店　名</t>
    <rPh sb="0" eb="1">
      <t>テン</t>
    </rPh>
    <rPh sb="2" eb="3">
      <t>メイ</t>
    </rPh>
    <phoneticPr fontId="2"/>
  </si>
  <si>
    <t>ＴＥＬ</t>
    <phoneticPr fontId="2"/>
  </si>
  <si>
    <t>担当者</t>
    <rPh sb="0" eb="3">
      <t>タントウシャ</t>
    </rPh>
    <phoneticPr fontId="2"/>
  </si>
  <si>
    <t>所属チーム名</t>
    <rPh sb="0" eb="2">
      <t>ショゾク</t>
    </rPh>
    <rPh sb="5" eb="6">
      <t>メイ</t>
    </rPh>
    <phoneticPr fontId="2"/>
  </si>
  <si>
    <t>お客様情報</t>
    <rPh sb="1" eb="3">
      <t>キャクサマ</t>
    </rPh>
    <rPh sb="3" eb="5">
      <t>ジョウホウ</t>
    </rPh>
    <phoneticPr fontId="2"/>
  </si>
  <si>
    <t>重　量</t>
    <rPh sb="0" eb="1">
      <t>ジュウ</t>
    </rPh>
    <rPh sb="2" eb="3">
      <t>リョウ</t>
    </rPh>
    <phoneticPr fontId="2"/>
  </si>
  <si>
    <t>発注日</t>
    <rPh sb="0" eb="2">
      <t>ハッチュウ</t>
    </rPh>
    <rPh sb="2" eb="3">
      <t>ビ</t>
    </rPh>
    <phoneticPr fontId="2"/>
  </si>
  <si>
    <t>発　注　形　態</t>
    <rPh sb="0" eb="1">
      <t>ハツ</t>
    </rPh>
    <rPh sb="2" eb="3">
      <t>チュウ</t>
    </rPh>
    <rPh sb="4" eb="5">
      <t>ケイ</t>
    </rPh>
    <rPh sb="6" eb="7">
      <t>タイ</t>
    </rPh>
    <phoneticPr fontId="2"/>
  </si>
  <si>
    <t>グリップ形状</t>
    <rPh sb="4" eb="6">
      <t>ケイジョウ</t>
    </rPh>
    <phoneticPr fontId="2"/>
  </si>
  <si>
    <t>品　　　　番</t>
    <rPh sb="0" eb="1">
      <t>ヒン</t>
    </rPh>
    <rPh sb="5" eb="6">
      <t>バン</t>
    </rPh>
    <phoneticPr fontId="2"/>
  </si>
  <si>
    <t>本</t>
    <rPh sb="0" eb="1">
      <t>ホン</t>
    </rPh>
    <phoneticPr fontId="2"/>
  </si>
  <si>
    <t>カ　ラ　ー</t>
    <phoneticPr fontId="2"/>
  </si>
  <si>
    <t>特記事項</t>
    <rPh sb="0" eb="2">
      <t>トッキ</t>
    </rPh>
    <rPh sb="2" eb="4">
      <t>ジコウ</t>
    </rPh>
    <phoneticPr fontId="2"/>
  </si>
  <si>
    <t>カ　ス　タ　ム　フ　ィ　ッ　ト　オ　ー　ダ　ー　明　細</t>
    <rPh sb="24" eb="25">
      <t>メイ</t>
    </rPh>
    <rPh sb="26" eb="27">
      <t>ホソ</t>
    </rPh>
    <phoneticPr fontId="2"/>
  </si>
  <si>
    <t>納品予定日</t>
    <rPh sb="0" eb="2">
      <t>ノウヒン</t>
    </rPh>
    <rPh sb="2" eb="4">
      <t>ヨテイ</t>
    </rPh>
    <rPh sb="4" eb="5">
      <t>ビ</t>
    </rPh>
    <phoneticPr fontId="2"/>
  </si>
  <si>
    <t>出荷日</t>
    <rPh sb="0" eb="2">
      <t>シュッカ</t>
    </rPh>
    <rPh sb="2" eb="3">
      <t>ビ</t>
    </rPh>
    <phoneticPr fontId="2"/>
  </si>
  <si>
    <t>返信事項</t>
    <rPh sb="0" eb="2">
      <t>ヘンシン</t>
    </rPh>
    <rPh sb="2" eb="4">
      <t>ジコウ</t>
    </rPh>
    <phoneticPr fontId="2"/>
  </si>
  <si>
    <t>パールホワイト／グレー（２０３）</t>
    <phoneticPr fontId="2"/>
  </si>
  <si>
    <t>プレーシフト</t>
    <phoneticPr fontId="2"/>
  </si>
  <si>
    <t>ノーマル</t>
    <phoneticPr fontId="2"/>
  </si>
  <si>
    <t>通常</t>
    <rPh sb="0" eb="2">
      <t>ツウジョウ</t>
    </rPh>
    <phoneticPr fontId="2"/>
  </si>
  <si>
    <t>A</t>
    <phoneticPr fontId="2"/>
  </si>
  <si>
    <t>B</t>
    <phoneticPr fontId="2"/>
  </si>
  <si>
    <t>C</t>
    <phoneticPr fontId="2"/>
  </si>
  <si>
    <t>重量
下限</t>
    <rPh sb="0" eb="2">
      <t>ジュウリョウ</t>
    </rPh>
    <rPh sb="3" eb="5">
      <t>カゲン</t>
    </rPh>
    <phoneticPr fontId="2"/>
  </si>
  <si>
    <t>重量
上限</t>
    <rPh sb="0" eb="2">
      <t>ジュウリョウ</t>
    </rPh>
    <rPh sb="3" eb="5">
      <t>ジョウゲン</t>
    </rPh>
    <phoneticPr fontId="2"/>
  </si>
  <si>
    <t>新規</t>
    <rPh sb="0" eb="2">
      <t>シンキ</t>
    </rPh>
    <phoneticPr fontId="2"/>
  </si>
  <si>
    <t>追加</t>
    <rPh sb="0" eb="2">
      <t>ツイカ</t>
    </rPh>
    <phoneticPr fontId="2"/>
  </si>
  <si>
    <t>御氏名</t>
    <rPh sb="0" eb="1">
      <t>ゴ</t>
    </rPh>
    <rPh sb="1" eb="3">
      <t>シメイ</t>
    </rPh>
    <phoneticPr fontId="2"/>
  </si>
  <si>
    <t>前回ご発注日</t>
    <rPh sb="0" eb="2">
      <t>ゼンカイ</t>
    </rPh>
    <rPh sb="3" eb="5">
      <t>ハッチュウ</t>
    </rPh>
    <rPh sb="5" eb="6">
      <t>ビ</t>
    </rPh>
    <phoneticPr fontId="2"/>
  </si>
  <si>
    <t>ご担当者様</t>
    <rPh sb="1" eb="4">
      <t>タントウシャ</t>
    </rPh>
    <rPh sb="4" eb="5">
      <t>サマ</t>
    </rPh>
    <phoneticPr fontId="2"/>
  </si>
  <si>
    <t>行き</t>
    <rPh sb="0" eb="1">
      <t>イ</t>
    </rPh>
    <phoneticPr fontId="2"/>
  </si>
  <si>
    <t>ご発注数量</t>
    <rPh sb="1" eb="3">
      <t>ハッチュウ</t>
    </rPh>
    <rPh sb="3" eb="5">
      <t>スウリョウ</t>
    </rPh>
    <phoneticPr fontId="2"/>
  </si>
  <si>
    <t>中心値</t>
    <rPh sb="0" eb="2">
      <t>チュウシン</t>
    </rPh>
    <rPh sb="2" eb="3">
      <t>チ</t>
    </rPh>
    <phoneticPr fontId="2"/>
  </si>
  <si>
    <t>範　 囲</t>
    <rPh sb="0" eb="1">
      <t>ハン</t>
    </rPh>
    <rPh sb="3" eb="4">
      <t>カコ</t>
    </rPh>
    <phoneticPr fontId="2"/>
  </si>
  <si>
    <t>240g</t>
  </si>
  <si>
    <t>240g</t>
    <phoneticPr fontId="2"/>
  </si>
  <si>
    <t>235g</t>
  </si>
  <si>
    <t>235g</t>
    <phoneticPr fontId="2"/>
  </si>
  <si>
    <t>230g</t>
  </si>
  <si>
    <t>230g</t>
    <phoneticPr fontId="2"/>
  </si>
  <si>
    <t>245g</t>
  </si>
  <si>
    <t>245g</t>
    <phoneticPr fontId="2"/>
  </si>
  <si>
    <t>265g</t>
  </si>
  <si>
    <t>265g</t>
    <phoneticPr fontId="2"/>
  </si>
  <si>
    <t>255g</t>
  </si>
  <si>
    <t>255g</t>
    <phoneticPr fontId="2"/>
  </si>
  <si>
    <t>275g</t>
  </si>
  <si>
    <t>275g</t>
    <phoneticPr fontId="2"/>
  </si>
  <si>
    <t>280g</t>
  </si>
  <si>
    <t>280g</t>
    <phoneticPr fontId="2"/>
  </si>
  <si>
    <t>270g</t>
  </si>
  <si>
    <t>270g</t>
    <phoneticPr fontId="2"/>
  </si>
  <si>
    <t>250g</t>
  </si>
  <si>
    <t>260g</t>
  </si>
  <si>
    <t>260g</t>
    <phoneticPr fontId="2"/>
  </si>
  <si>
    <t>返信用（ヨネックス記入欄）</t>
    <rPh sb="0" eb="3">
      <t>ヘンシンヨウ</t>
    </rPh>
    <rPh sb="9" eb="11">
      <t>キニュウ</t>
    </rPh>
    <rPh sb="11" eb="12">
      <t>ラン</t>
    </rPh>
    <phoneticPr fontId="2"/>
  </si>
  <si>
    <t>250g</t>
    <phoneticPr fontId="2"/>
  </si>
  <si>
    <t>前回のカスタムフィット
オーダー№</t>
    <rPh sb="0" eb="2">
      <t>ゼンカイ</t>
    </rPh>
    <phoneticPr fontId="2"/>
  </si>
  <si>
    <t>カスタムフィット
オーダー№</t>
    <phoneticPr fontId="2"/>
  </si>
  <si>
    <t>返信日</t>
    <rPh sb="0" eb="2">
      <t>ヘンシン</t>
    </rPh>
    <rPh sb="2" eb="3">
      <t>ビ</t>
    </rPh>
    <phoneticPr fontId="2"/>
  </si>
  <si>
    <t>様</t>
    <rPh sb="0" eb="1">
      <t>サマ</t>
    </rPh>
    <phoneticPr fontId="2"/>
  </si>
  <si>
    <t>（228～232g)</t>
    <phoneticPr fontId="2"/>
  </si>
  <si>
    <t>（233～247g)</t>
    <phoneticPr fontId="2"/>
  </si>
  <si>
    <t>（238～242g)</t>
    <phoneticPr fontId="2"/>
  </si>
  <si>
    <t>（243～247g)</t>
    <phoneticPr fontId="2"/>
  </si>
  <si>
    <t>（248～252g)</t>
    <phoneticPr fontId="2"/>
  </si>
  <si>
    <t>（253～257g)</t>
    <phoneticPr fontId="2"/>
  </si>
  <si>
    <t>（258～262g)</t>
    <phoneticPr fontId="2"/>
  </si>
  <si>
    <t>（263～267g)</t>
    <phoneticPr fontId="2"/>
  </si>
  <si>
    <t>(268～272g)</t>
    <phoneticPr fontId="2"/>
  </si>
  <si>
    <t>(273～277g)</t>
    <phoneticPr fontId="2"/>
  </si>
  <si>
    <t>(278～282g)</t>
    <phoneticPr fontId="2"/>
  </si>
  <si>
    <t>×</t>
  </si>
  <si>
    <t>300(mm)</t>
  </si>
  <si>
    <t>305(mm)</t>
  </si>
  <si>
    <t>310(mm)</t>
  </si>
  <si>
    <t>ヘッドライト</t>
    <phoneticPr fontId="2"/>
  </si>
  <si>
    <t>ヘッドヘビー</t>
    <phoneticPr fontId="2"/>
  </si>
  <si>
    <t>A</t>
    <phoneticPr fontId="15"/>
  </si>
  <si>
    <t>B</t>
    <phoneticPr fontId="15"/>
  </si>
  <si>
    <t>C</t>
    <phoneticPr fontId="15"/>
  </si>
  <si>
    <t>①</t>
    <phoneticPr fontId="2"/>
  </si>
  <si>
    <t>②</t>
    <phoneticPr fontId="2"/>
  </si>
  <si>
    <t>④</t>
    <phoneticPr fontId="2"/>
  </si>
  <si>
    <t>ソフトテニスラケットカスタムフィット説明</t>
    <rPh sb="18" eb="20">
      <t>セツメイ</t>
    </rPh>
    <phoneticPr fontId="2"/>
  </si>
  <si>
    <t>【　注　文　書　】</t>
    <rPh sb="2" eb="3">
      <t>チュウ</t>
    </rPh>
    <rPh sb="4" eb="5">
      <t>ブン</t>
    </rPh>
    <rPh sb="6" eb="7">
      <t>ショ</t>
    </rPh>
    <phoneticPr fontId="2"/>
  </si>
  <si>
    <t>薄黄色</t>
    <rPh sb="0" eb="1">
      <t>ウス</t>
    </rPh>
    <rPh sb="1" eb="3">
      <t>キイロ</t>
    </rPh>
    <phoneticPr fontId="2"/>
  </si>
  <si>
    <t>の部分に発注日・店担当者・お客様情報（チーム名・氏名）を入力する。</t>
    <rPh sb="1" eb="3">
      <t>ブブン</t>
    </rPh>
    <rPh sb="4" eb="6">
      <t>ハッチュウ</t>
    </rPh>
    <rPh sb="6" eb="7">
      <t>ビ</t>
    </rPh>
    <rPh sb="8" eb="9">
      <t>ミセ</t>
    </rPh>
    <rPh sb="9" eb="12">
      <t>タントウシャ</t>
    </rPh>
    <rPh sb="14" eb="16">
      <t>キャクサマ</t>
    </rPh>
    <rPh sb="16" eb="18">
      <t>ジョウホウ</t>
    </rPh>
    <rPh sb="22" eb="23">
      <t>メイ</t>
    </rPh>
    <rPh sb="24" eb="26">
      <t>シメイ</t>
    </rPh>
    <rPh sb="28" eb="30">
      <t>ニュウリョク</t>
    </rPh>
    <phoneticPr fontId="2"/>
  </si>
  <si>
    <t>③</t>
    <phoneticPr fontId="2"/>
  </si>
  <si>
    <t>黄　色</t>
    <rPh sb="0" eb="1">
      <t>キ</t>
    </rPh>
    <rPh sb="2" eb="3">
      <t>ショク</t>
    </rPh>
    <phoneticPr fontId="2"/>
  </si>
  <si>
    <t>の部分にカーソルを合わせ左クリックすると右に▼マークが表示され、▼マークを左クリックし項目を選択する。</t>
    <rPh sb="1" eb="3">
      <t>ブブン</t>
    </rPh>
    <rPh sb="9" eb="10">
      <t>ア</t>
    </rPh>
    <rPh sb="12" eb="13">
      <t>ヒダリ</t>
    </rPh>
    <rPh sb="20" eb="21">
      <t>ミギ</t>
    </rPh>
    <rPh sb="27" eb="29">
      <t>ヒョウジ</t>
    </rPh>
    <phoneticPr fontId="2"/>
  </si>
  <si>
    <t>⑤</t>
    <phoneticPr fontId="2"/>
  </si>
  <si>
    <t>特記事項があれば記載して頂き、ヨネックス㈱業務担当者へ注文書としてメールして頂く。</t>
    <rPh sb="0" eb="2">
      <t>トッキ</t>
    </rPh>
    <rPh sb="2" eb="4">
      <t>ジコウ</t>
    </rPh>
    <rPh sb="8" eb="10">
      <t>キサイ</t>
    </rPh>
    <rPh sb="12" eb="13">
      <t>イタダ</t>
    </rPh>
    <rPh sb="21" eb="23">
      <t>ギョウム</t>
    </rPh>
    <rPh sb="23" eb="26">
      <t>タントウシャ</t>
    </rPh>
    <rPh sb="27" eb="30">
      <t>チュウモンショ</t>
    </rPh>
    <rPh sb="38" eb="39">
      <t>イタダ</t>
    </rPh>
    <phoneticPr fontId="2"/>
  </si>
  <si>
    <t>⑥</t>
    <phoneticPr fontId="2"/>
  </si>
  <si>
    <r>
      <t>オーダー用紙の作成に関し、</t>
    </r>
    <r>
      <rPr>
        <b/>
        <sz val="11"/>
        <color indexed="10"/>
        <rFont val="ＭＳ Ｐゴシック"/>
        <family val="3"/>
        <charset val="128"/>
      </rPr>
      <t>品番・サイズ毎Ｓｈｅｅｔ別</t>
    </r>
    <r>
      <rPr>
        <sz val="11"/>
        <color theme="1"/>
        <rFont val="ＭＳ Ｐゴシック"/>
        <family val="3"/>
        <charset val="128"/>
        <scheme val="minor"/>
      </rPr>
      <t>に作成し、同じＳｈｅｅｔにコピーは絶対にしないで下さい。（非表示書式が消えてしまうため）</t>
    </r>
    <rPh sb="4" eb="6">
      <t>ヨウシ</t>
    </rPh>
    <rPh sb="7" eb="9">
      <t>サクセイ</t>
    </rPh>
    <rPh sb="10" eb="11">
      <t>カン</t>
    </rPh>
    <rPh sb="13" eb="15">
      <t>ヒンバン</t>
    </rPh>
    <rPh sb="19" eb="20">
      <t>ゴト</t>
    </rPh>
    <rPh sb="25" eb="26">
      <t>ベツ</t>
    </rPh>
    <rPh sb="27" eb="29">
      <t>サクセイ</t>
    </rPh>
    <rPh sb="31" eb="32">
      <t>オナ</t>
    </rPh>
    <rPh sb="43" eb="45">
      <t>ゼッタイ</t>
    </rPh>
    <phoneticPr fontId="2"/>
  </si>
  <si>
    <t>【注文書の流れ】</t>
    <rPh sb="1" eb="4">
      <t>チュウモンショ</t>
    </rPh>
    <rPh sb="5" eb="6">
      <t>ナガ</t>
    </rPh>
    <phoneticPr fontId="2"/>
  </si>
  <si>
    <t>※専用発注書</t>
    <rPh sb="1" eb="3">
      <t>センヨウ</t>
    </rPh>
    <rPh sb="3" eb="5">
      <t>ハッチュウ</t>
    </rPh>
    <rPh sb="5" eb="6">
      <t>ショ</t>
    </rPh>
    <phoneticPr fontId="2"/>
  </si>
  <si>
    <t>①</t>
    <phoneticPr fontId="2"/>
  </si>
  <si>
    <t>Ａ</t>
    <phoneticPr fontId="2"/>
  </si>
  <si>
    <t>※ﾊﾟﾝﾌﾚｯﾄ活用</t>
    <rPh sb="8" eb="10">
      <t>カツヨウ</t>
    </rPh>
    <phoneticPr fontId="2"/>
  </si>
  <si>
    <t>Ｂ</t>
    <phoneticPr fontId="2"/>
  </si>
  <si>
    <t>FAX又はメール</t>
    <rPh sb="3" eb="4">
      <t>マタ</t>
    </rPh>
    <phoneticPr fontId="2"/>
  </si>
  <si>
    <t>Ｃ</t>
    <phoneticPr fontId="2"/>
  </si>
  <si>
    <t>Ｆ</t>
    <phoneticPr fontId="2"/>
  </si>
  <si>
    <t>お　客　様</t>
    <phoneticPr fontId="2"/>
  </si>
  <si>
    <t>実　　施　　店</t>
    <phoneticPr fontId="2"/>
  </si>
  <si>
    <t>各事業所・業務担当</t>
    <phoneticPr fontId="2"/>
  </si>
  <si>
    <t>新潟生産本部</t>
    <phoneticPr fontId="2"/>
  </si>
  <si>
    <t>Ｅ</t>
    <phoneticPr fontId="2"/>
  </si>
  <si>
    <t>本社商品部</t>
    <phoneticPr fontId="2"/>
  </si>
  <si>
    <t>Ｄ</t>
    <phoneticPr fontId="2"/>
  </si>
  <si>
    <t>各事業所（仕入担当）</t>
    <phoneticPr fontId="2"/>
  </si>
  <si>
    <t>―</t>
    <phoneticPr fontId="15"/>
  </si>
  <si>
    <t>品番</t>
    <rPh sb="0" eb="2">
      <t>ヒンバン</t>
    </rPh>
    <phoneticPr fontId="2"/>
  </si>
  <si>
    <t>バランス位置</t>
    <rPh sb="4" eb="6">
      <t>イチ</t>
    </rPh>
    <phoneticPr fontId="2"/>
  </si>
  <si>
    <t>重　　量</t>
    <rPh sb="0" eb="1">
      <t>ジュウ</t>
    </rPh>
    <rPh sb="3" eb="4">
      <t>リョウ</t>
    </rPh>
    <phoneticPr fontId="2"/>
  </si>
  <si>
    <t>２３５ｇ (±２ｇ）</t>
  </si>
  <si>
    <t>２４０ｇ (±２ｇ）</t>
  </si>
  <si>
    <t>２４５ｇ (±２ｇ）</t>
  </si>
  <si>
    <t>２５０ｇ (±２ｇ）</t>
  </si>
  <si>
    <t>２５５ｇ (±２ｇ）</t>
  </si>
  <si>
    <t>２６０ｇ (±２ｇ）</t>
  </si>
  <si>
    <t>２６５ｇ (±２ｇ）</t>
  </si>
  <si>
    <t>２７０ｇ (±２ｇ）</t>
  </si>
  <si>
    <t>２７５ｇ (±２ｇ）</t>
  </si>
  <si>
    <t>２８０ｇ (±２ｇ）</t>
  </si>
  <si>
    <t>グリップエンドからの距離（mm）</t>
    <rPh sb="10" eb="12">
      <t>キョリ</t>
    </rPh>
    <phoneticPr fontId="2"/>
  </si>
  <si>
    <t>○</t>
  </si>
  <si>
    <t>約１ヶ月</t>
  </si>
  <si>
    <r>
      <rPr>
        <b/>
        <sz val="9"/>
        <color theme="1"/>
        <rFont val="ＭＳ Ｐゴシック"/>
        <family val="3"/>
        <charset val="128"/>
        <scheme val="minor"/>
      </rPr>
      <t>ご注文日からお届けまでの日数（目安）</t>
    </r>
    <r>
      <rPr>
        <sz val="11"/>
        <color theme="1"/>
        <rFont val="ＭＳ Ｐゴシック"/>
        <family val="3"/>
        <charset val="128"/>
        <scheme val="minor"/>
      </rPr>
      <t xml:space="preserve">
</t>
    </r>
    <r>
      <rPr>
        <sz val="7"/>
        <color theme="1"/>
        <rFont val="ＭＳ Ｐゴシック"/>
        <family val="3"/>
        <charset val="128"/>
        <scheme val="minor"/>
      </rPr>
      <t>※具体的な納品予定日は、ヨネックスの担当者まで
お問合わせいただきますようお願いします。</t>
    </r>
    <rPh sb="1" eb="3">
      <t>チュウモン</t>
    </rPh>
    <rPh sb="3" eb="4">
      <t>ビ</t>
    </rPh>
    <rPh sb="7" eb="8">
      <t>トド</t>
    </rPh>
    <rPh sb="12" eb="14">
      <t>ニッスウ</t>
    </rPh>
    <rPh sb="15" eb="17">
      <t>メヤス</t>
    </rPh>
    <rPh sb="20" eb="23">
      <t>グタイテキ</t>
    </rPh>
    <rPh sb="24" eb="26">
      <t>ノウヒン</t>
    </rPh>
    <rPh sb="26" eb="29">
      <t>ヨテイビ</t>
    </rPh>
    <rPh sb="37" eb="40">
      <t>タントウシャ</t>
    </rPh>
    <rPh sb="44" eb="46">
      <t>トイア</t>
    </rPh>
    <rPh sb="57" eb="58">
      <t>ネガ</t>
    </rPh>
    <phoneticPr fontId="26"/>
  </si>
  <si>
    <t>１０営業日以内</t>
    <rPh sb="2" eb="4">
      <t>エイギョウ</t>
    </rPh>
    <phoneticPr fontId="15"/>
  </si>
  <si>
    <t>※グリップサイズは重量に関係なく、ご指定できます。</t>
  </si>
  <si>
    <t>※納期に関しましては、ご発注の際に販売店様にて予めご確認下さい。</t>
    <rPh sb="1" eb="3">
      <t>ノウキ</t>
    </rPh>
    <rPh sb="4" eb="5">
      <t>カン</t>
    </rPh>
    <rPh sb="12" eb="14">
      <t>ハッチュウ</t>
    </rPh>
    <rPh sb="15" eb="16">
      <t>サイ</t>
    </rPh>
    <rPh sb="17" eb="21">
      <t>ハンバイテンサマ</t>
    </rPh>
    <rPh sb="23" eb="24">
      <t>アラカジ</t>
    </rPh>
    <rPh sb="26" eb="28">
      <t>カクニン</t>
    </rPh>
    <rPh sb="28" eb="29">
      <t>クダ</t>
    </rPh>
    <phoneticPr fontId="2"/>
  </si>
  <si>
    <t>※年末年始・夏期休業にかかる場合は納期が延滞する場合がございます。予めご了承下さい。</t>
    <rPh sb="1" eb="3">
      <t>ネンマツ</t>
    </rPh>
    <rPh sb="3" eb="5">
      <t>ネンシ</t>
    </rPh>
    <rPh sb="6" eb="8">
      <t>カキ</t>
    </rPh>
    <rPh sb="8" eb="10">
      <t>キュウギョウ</t>
    </rPh>
    <rPh sb="14" eb="16">
      <t>バアイ</t>
    </rPh>
    <rPh sb="17" eb="19">
      <t>ノウキ</t>
    </rPh>
    <rPh sb="20" eb="22">
      <t>エンタイ</t>
    </rPh>
    <rPh sb="24" eb="26">
      <t>バアイ</t>
    </rPh>
    <rPh sb="33" eb="34">
      <t>アラカジ</t>
    </rPh>
    <rPh sb="36" eb="38">
      <t>リョウショウ</t>
    </rPh>
    <rPh sb="38" eb="39">
      <t>クダ</t>
    </rPh>
    <phoneticPr fontId="2"/>
  </si>
  <si>
    <t xml:space="preserve"> ※販売店様用</t>
    <rPh sb="2" eb="6">
      <t>ハンバイテンサマ</t>
    </rPh>
    <rPh sb="6" eb="7">
      <t>ヨウ</t>
    </rPh>
    <phoneticPr fontId="2"/>
  </si>
  <si>
    <t>※納品日に関しては、オーダーの条件によって異なります。</t>
    <rPh sb="1" eb="3">
      <t>ノウヒン</t>
    </rPh>
    <rPh sb="3" eb="4">
      <t>ヒ</t>
    </rPh>
    <rPh sb="5" eb="6">
      <t>カン</t>
    </rPh>
    <rPh sb="15" eb="17">
      <t>ジョウケン</t>
    </rPh>
    <rPh sb="21" eb="22">
      <t>コト</t>
    </rPh>
    <phoneticPr fontId="15"/>
  </si>
  <si>
    <t>UXL</t>
    <phoneticPr fontId="15"/>
  </si>
  <si>
    <t>―</t>
    <phoneticPr fontId="45"/>
  </si>
  <si>
    <t>ＵＬ</t>
    <phoneticPr fontId="45"/>
  </si>
  <si>
    <t>ＵＸＬ</t>
    <phoneticPr fontId="45"/>
  </si>
  <si>
    <t>ＵＬ</t>
    <phoneticPr fontId="45"/>
  </si>
  <si>
    <t>ＳＬ</t>
    <phoneticPr fontId="45"/>
  </si>
  <si>
    <t>ＵＸＬ</t>
    <phoneticPr fontId="15"/>
  </si>
  <si>
    <t>ＵＬ</t>
    <phoneticPr fontId="15"/>
  </si>
  <si>
    <t>ヘッドライト</t>
    <phoneticPr fontId="2"/>
  </si>
  <si>
    <t>ヘッドヘビー</t>
    <phoneticPr fontId="2"/>
  </si>
  <si>
    <t>―</t>
    <phoneticPr fontId="2"/>
  </si>
  <si>
    <t>―</t>
    <phoneticPr fontId="15"/>
  </si>
  <si>
    <t>D</t>
    <phoneticPr fontId="15"/>
  </si>
  <si>
    <t>選択できません</t>
    <rPh sb="0" eb="2">
      <t>センタク</t>
    </rPh>
    <phoneticPr fontId="15"/>
  </si>
  <si>
    <t>（216～230g)</t>
    <phoneticPr fontId="15"/>
  </si>
  <si>
    <t>UXL</t>
    <phoneticPr fontId="2"/>
  </si>
  <si>
    <t>ＳＬ</t>
    <phoneticPr fontId="45"/>
  </si>
  <si>
    <t>ＳＬ</t>
    <phoneticPr fontId="45"/>
  </si>
  <si>
    <t>ＳＬ</t>
    <phoneticPr fontId="15"/>
  </si>
  <si>
    <t>スモークグリーン（３５５）</t>
    <phoneticPr fontId="15"/>
  </si>
  <si>
    <t>品番</t>
    <rPh sb="0" eb="2">
      <t>ヒンバン</t>
    </rPh>
    <phoneticPr fontId="15"/>
  </si>
  <si>
    <t>カラー</t>
    <phoneticPr fontId="15"/>
  </si>
  <si>
    <t>品番管理番号</t>
    <rPh sb="0" eb="2">
      <t>ヒンバン</t>
    </rPh>
    <rPh sb="2" eb="4">
      <t>カンリ</t>
    </rPh>
    <rPh sb="4" eb="6">
      <t>バンゴウ</t>
    </rPh>
    <phoneticPr fontId="15"/>
  </si>
  <si>
    <t>重量下限</t>
    <rPh sb="0" eb="2">
      <t>ジュウリョウ</t>
    </rPh>
    <rPh sb="2" eb="4">
      <t>カゲン</t>
    </rPh>
    <phoneticPr fontId="2"/>
  </si>
  <si>
    <t>重量上限</t>
    <rPh sb="0" eb="2">
      <t>ジュウリョウ</t>
    </rPh>
    <rPh sb="2" eb="4">
      <t>ジョウゲン</t>
    </rPh>
    <phoneticPr fontId="2"/>
  </si>
  <si>
    <t>納期１ヶ月の重量区分</t>
    <rPh sb="0" eb="2">
      <t>ノウキ</t>
    </rPh>
    <rPh sb="4" eb="5">
      <t>ゲツ</t>
    </rPh>
    <rPh sb="6" eb="8">
      <t>ジュウリョウ</t>
    </rPh>
    <rPh sb="8" eb="10">
      <t>クブン</t>
    </rPh>
    <phoneticPr fontId="26"/>
  </si>
  <si>
    <t>230g</t>
    <phoneticPr fontId="15"/>
  </si>
  <si>
    <t>235g</t>
    <phoneticPr fontId="15"/>
  </si>
  <si>
    <t>240g</t>
    <phoneticPr fontId="15"/>
  </si>
  <si>
    <t>245g</t>
    <phoneticPr fontId="15"/>
  </si>
  <si>
    <t>250g</t>
    <phoneticPr fontId="15"/>
  </si>
  <si>
    <t>255g</t>
    <phoneticPr fontId="15"/>
  </si>
  <si>
    <t>260g</t>
    <phoneticPr fontId="15"/>
  </si>
  <si>
    <t>265g</t>
    <phoneticPr fontId="15"/>
  </si>
  <si>
    <t>270g</t>
    <phoneticPr fontId="15"/>
  </si>
  <si>
    <t>275g</t>
    <phoneticPr fontId="15"/>
  </si>
  <si>
    <t>280g</t>
    <phoneticPr fontId="15"/>
  </si>
  <si>
    <t>重量</t>
    <rPh sb="0" eb="2">
      <t>ジュウリョウ</t>
    </rPh>
    <phoneticPr fontId="15"/>
  </si>
  <si>
    <t>重量範囲</t>
    <rPh sb="0" eb="2">
      <t>ジュウリョウ</t>
    </rPh>
    <rPh sb="2" eb="4">
      <t>ハンイ</t>
    </rPh>
    <phoneticPr fontId="15"/>
  </si>
  <si>
    <t>重量管理番号</t>
    <rPh sb="0" eb="2">
      <t>ジュウリョウ</t>
    </rPh>
    <rPh sb="2" eb="4">
      <t>カンリ</t>
    </rPh>
    <rPh sb="4" eb="6">
      <t>バンゴウ</t>
    </rPh>
    <phoneticPr fontId="15"/>
  </si>
  <si>
    <t>注文重量条件別納期</t>
    <rPh sb="0" eb="2">
      <t>チュウモン</t>
    </rPh>
    <rPh sb="2" eb="4">
      <t>ジュウリョウ</t>
    </rPh>
    <rPh sb="4" eb="6">
      <t>ジョウケン</t>
    </rPh>
    <rPh sb="6" eb="7">
      <t>ベツ</t>
    </rPh>
    <rPh sb="7" eb="9">
      <t>ノウキ</t>
    </rPh>
    <phoneticPr fontId="15"/>
  </si>
  <si>
    <t>バランス位置</t>
    <rPh sb="4" eb="6">
      <t>イチ</t>
    </rPh>
    <phoneticPr fontId="15"/>
  </si>
  <si>
    <t>ﾊﾞﾗﾝｽ位置管理記号</t>
    <rPh sb="5" eb="7">
      <t>イチ</t>
    </rPh>
    <rPh sb="7" eb="9">
      <t>カンリ</t>
    </rPh>
    <rPh sb="9" eb="11">
      <t>キゴウ</t>
    </rPh>
    <phoneticPr fontId="15"/>
  </si>
  <si>
    <t>サイズ管理番号</t>
    <rPh sb="3" eb="5">
      <t>カンリ</t>
    </rPh>
    <rPh sb="5" eb="7">
      <t>バンゴウ</t>
    </rPh>
    <phoneticPr fontId="15"/>
  </si>
  <si>
    <t>サイズ</t>
    <phoneticPr fontId="15"/>
  </si>
  <si>
    <t>グリップ形状</t>
    <rPh sb="4" eb="6">
      <t>ケイジョウ</t>
    </rPh>
    <phoneticPr fontId="15"/>
  </si>
  <si>
    <t>グリップサイズ</t>
    <phoneticPr fontId="15"/>
  </si>
  <si>
    <t>発注形態</t>
    <rPh sb="0" eb="2">
      <t>ハッチュウ</t>
    </rPh>
    <rPh sb="2" eb="4">
      <t>ケイタイ</t>
    </rPh>
    <phoneticPr fontId="15"/>
  </si>
  <si>
    <t>ラケット
管理番号</t>
    <rPh sb="5" eb="7">
      <t>カンリ</t>
    </rPh>
    <rPh sb="7" eb="9">
      <t>バンゴウ</t>
    </rPh>
    <phoneticPr fontId="15"/>
  </si>
  <si>
    <t>ﾊﾞﾗﾝｽ管理文字</t>
    <rPh sb="5" eb="7">
      <t>カンリ</t>
    </rPh>
    <rPh sb="7" eb="9">
      <t>モジ</t>
    </rPh>
    <phoneticPr fontId="15"/>
  </si>
  <si>
    <t>ｻｲｽﾞ管理番号</t>
    <rPh sb="4" eb="6">
      <t>カンリ</t>
    </rPh>
    <rPh sb="6" eb="8">
      <t>バンゴウ</t>
    </rPh>
    <phoneticPr fontId="15"/>
  </si>
  <si>
    <t>注文条件別管理番号</t>
    <rPh sb="0" eb="2">
      <t>チュウモン</t>
    </rPh>
    <rPh sb="2" eb="4">
      <t>ジョウケン</t>
    </rPh>
    <rPh sb="4" eb="5">
      <t>ベツ</t>
    </rPh>
    <rPh sb="5" eb="7">
      <t>カンリ</t>
    </rPh>
    <rPh sb="7" eb="9">
      <t>バンゴウ</t>
    </rPh>
    <phoneticPr fontId="15"/>
  </si>
  <si>
    <t>注文条件別納期一覧</t>
    <rPh sb="0" eb="2">
      <t>チュウモン</t>
    </rPh>
    <rPh sb="2" eb="4">
      <t>ジョウケン</t>
    </rPh>
    <rPh sb="4" eb="5">
      <t>ベツ</t>
    </rPh>
    <rPh sb="5" eb="7">
      <t>ノウキ</t>
    </rPh>
    <rPh sb="7" eb="9">
      <t>イチラン</t>
    </rPh>
    <phoneticPr fontId="15"/>
  </si>
  <si>
    <t>注文条件別
管理番号
（＝①＆②＆③）</t>
    <rPh sb="0" eb="2">
      <t>チュウモン</t>
    </rPh>
    <rPh sb="2" eb="4">
      <t>ジョウケン</t>
    </rPh>
    <rPh sb="4" eb="5">
      <t>ベツ</t>
    </rPh>
    <rPh sb="6" eb="8">
      <t>カンリ</t>
    </rPh>
    <rPh sb="8" eb="10">
      <t>バンゴウ</t>
    </rPh>
    <phoneticPr fontId="15"/>
  </si>
  <si>
    <t>品番管理番号
①</t>
    <rPh sb="0" eb="2">
      <t>ヒンバン</t>
    </rPh>
    <rPh sb="2" eb="4">
      <t>カンリ</t>
    </rPh>
    <rPh sb="4" eb="6">
      <t>バンゴウ</t>
    </rPh>
    <phoneticPr fontId="15"/>
  </si>
  <si>
    <t>バランス位置
②</t>
    <rPh sb="4" eb="6">
      <t>イチ</t>
    </rPh>
    <phoneticPr fontId="15"/>
  </si>
  <si>
    <t>納期10営業日の重量区分</t>
    <rPh sb="0" eb="2">
      <t>ノウキ</t>
    </rPh>
    <rPh sb="4" eb="7">
      <t>エイギョウビ</t>
    </rPh>
    <rPh sb="6" eb="7">
      <t>ニチ</t>
    </rPh>
    <rPh sb="8" eb="10">
      <t>ジュウリョウ</t>
    </rPh>
    <rPh sb="10" eb="12">
      <t>クブン</t>
    </rPh>
    <phoneticPr fontId="26"/>
  </si>
  <si>
    <t>①</t>
    <phoneticPr fontId="15"/>
  </si>
  <si>
    <t>②</t>
    <phoneticPr fontId="15"/>
  </si>
  <si>
    <t>③</t>
    <phoneticPr fontId="15"/>
  </si>
  <si>
    <t>④</t>
    <phoneticPr fontId="15"/>
  </si>
  <si>
    <t>⑤</t>
    <phoneticPr fontId="15"/>
  </si>
  <si>
    <t>⑥</t>
    <phoneticPr fontId="15"/>
  </si>
  <si>
    <t>⑦</t>
    <phoneticPr fontId="15"/>
  </si>
  <si>
    <t>上記セル位置で参照するデータベース</t>
    <rPh sb="0" eb="2">
      <t>ジョウキ</t>
    </rPh>
    <rPh sb="4" eb="6">
      <t>イチ</t>
    </rPh>
    <rPh sb="7" eb="9">
      <t>サンショウ</t>
    </rPh>
    <phoneticPr fontId="15"/>
  </si>
  <si>
    <t>使用データベース①</t>
    <rPh sb="0" eb="2">
      <t>シヨウ</t>
    </rPh>
    <phoneticPr fontId="15"/>
  </si>
  <si>
    <t>使用データベース①上での参照セル位置</t>
    <rPh sb="0" eb="2">
      <t>シヨウ</t>
    </rPh>
    <rPh sb="9" eb="10">
      <t>ジョウ</t>
    </rPh>
    <rPh sb="12" eb="14">
      <t>サンショウ</t>
    </rPh>
    <rPh sb="16" eb="18">
      <t>イチ</t>
    </rPh>
    <phoneticPr fontId="15"/>
  </si>
  <si>
    <t>使用
ﾃﾞｰﾀ
ﾍﾞｰｽ②</t>
    <rPh sb="0" eb="2">
      <t>シヨウ</t>
    </rPh>
    <phoneticPr fontId="15"/>
  </si>
  <si>
    <t>使用データベース②上で参照セル位置</t>
    <rPh sb="0" eb="2">
      <t>シヨウ</t>
    </rPh>
    <rPh sb="9" eb="10">
      <t>ジョウ</t>
    </rPh>
    <rPh sb="11" eb="13">
      <t>サンショウ</t>
    </rPh>
    <rPh sb="15" eb="17">
      <t>イチ</t>
    </rPh>
    <phoneticPr fontId="15"/>
  </si>
  <si>
    <t>左記セル位置で参照するデータベース</t>
    <rPh sb="0" eb="1">
      <t>サ</t>
    </rPh>
    <rPh sb="1" eb="2">
      <t>キ</t>
    </rPh>
    <rPh sb="4" eb="6">
      <t>イチ</t>
    </rPh>
    <rPh sb="7" eb="9">
      <t>サンショウ</t>
    </rPh>
    <phoneticPr fontId="15"/>
  </si>
  <si>
    <t>使用
ﾃﾞｰﾀ
ﾍﾞｰｽ③</t>
    <rPh sb="0" eb="2">
      <t>シヨウ</t>
    </rPh>
    <phoneticPr fontId="15"/>
  </si>
  <si>
    <t>使用ﾃﾞｰﾀﾍﾞｰｽ
③上での参照
セル位置</t>
    <rPh sb="0" eb="2">
      <t>シヨウ</t>
    </rPh>
    <rPh sb="12" eb="13">
      <t>ジョウ</t>
    </rPh>
    <rPh sb="15" eb="17">
      <t>サンショウ</t>
    </rPh>
    <rPh sb="20" eb="22">
      <t>イチ</t>
    </rPh>
    <phoneticPr fontId="15"/>
  </si>
  <si>
    <t>　※ ①から順にそれぞれの項目を選択、もしくは入力して下さい。</t>
    <rPh sb="6" eb="7">
      <t>ジュン</t>
    </rPh>
    <rPh sb="13" eb="15">
      <t>コウモク</t>
    </rPh>
    <rPh sb="16" eb="18">
      <t>センタク</t>
    </rPh>
    <rPh sb="23" eb="25">
      <t>ニュウリョク</t>
    </rPh>
    <rPh sb="27" eb="28">
      <t>クダ</t>
    </rPh>
    <phoneticPr fontId="15"/>
  </si>
  <si>
    <t>275g</t>
    <phoneticPr fontId="15"/>
  </si>
  <si>
    <t>270g</t>
    <phoneticPr fontId="15"/>
  </si>
  <si>
    <t>240g</t>
    <phoneticPr fontId="15"/>
  </si>
  <si>
    <t>265g</t>
    <phoneticPr fontId="15"/>
  </si>
  <si>
    <t>280g</t>
    <phoneticPr fontId="15"/>
  </si>
  <si>
    <t>280g</t>
    <phoneticPr fontId="15"/>
  </si>
  <si>
    <t>280g</t>
    <phoneticPr fontId="2"/>
  </si>
  <si>
    <t>IＮＸ９０Ｓ</t>
    <phoneticPr fontId="2"/>
  </si>
  <si>
    <t>IＮＸ９０Ｖ</t>
    <phoneticPr fontId="2"/>
  </si>
  <si>
    <t>ＩＮＸ７００</t>
    <phoneticPr fontId="2"/>
  </si>
  <si>
    <t>ＩＮＸ７０Ｓ</t>
    <phoneticPr fontId="2"/>
  </si>
  <si>
    <t>ＩＮＸ７０Ｖ</t>
    <phoneticPr fontId="2"/>
  </si>
  <si>
    <t>IＮＸ５００</t>
    <phoneticPr fontId="2"/>
  </si>
  <si>
    <t>ＩＮＸ５０Ｓ</t>
    <phoneticPr fontId="15"/>
  </si>
  <si>
    <t>ＩＮＸ５０Ｖ</t>
    <phoneticPr fontId="15"/>
  </si>
  <si>
    <t>IＮＸ９００</t>
    <phoneticPr fontId="2"/>
  </si>
  <si>
    <t>ＢＲ３００Ｆ</t>
    <phoneticPr fontId="2"/>
  </si>
  <si>
    <t>ＮＦ８ＶＲ</t>
    <phoneticPr fontId="15"/>
  </si>
  <si>
    <t>ＮＸ８０Ｓ</t>
    <phoneticPr fontId="15"/>
  </si>
  <si>
    <t>IＮＸ９００―</t>
    <phoneticPr fontId="2"/>
  </si>
  <si>
    <t>IＮＸ９０Ｓ―</t>
    <phoneticPr fontId="2"/>
  </si>
  <si>
    <t>IＮＸ９０ＶＵＬ</t>
    <phoneticPr fontId="2"/>
  </si>
  <si>
    <t>IＮＸ９０ＶＳＬ</t>
    <phoneticPr fontId="2"/>
  </si>
  <si>
    <t>ＩＮＸ７００―</t>
    <phoneticPr fontId="2"/>
  </si>
  <si>
    <t>ＩＮＸ７０Ｓ―</t>
    <phoneticPr fontId="2"/>
  </si>
  <si>
    <t>ＩＮＸ７０ＶＵＬ</t>
    <phoneticPr fontId="2"/>
  </si>
  <si>
    <t>ＩＮＸ７０ＶＳＬ</t>
    <phoneticPr fontId="2"/>
  </si>
  <si>
    <t>IＮＸ５００―</t>
    <phoneticPr fontId="2"/>
  </si>
  <si>
    <t>ＩＮＸ５０ＳＵＸＬ</t>
    <phoneticPr fontId="15"/>
  </si>
  <si>
    <t>ＩＮＸ５０ＳＵＬ</t>
    <phoneticPr fontId="15"/>
  </si>
  <si>
    <t>ＩＮＸ５０ＳＳＬ</t>
    <phoneticPr fontId="15"/>
  </si>
  <si>
    <t>ＩＮＸ５０ＶＵＸＬ</t>
    <phoneticPr fontId="15"/>
  </si>
  <si>
    <t>ＩＮＸ５０ＶＵＬ</t>
    <phoneticPr fontId="15"/>
  </si>
  <si>
    <t>ＩＮＸ５０ＶＳＬ</t>
    <phoneticPr fontId="15"/>
  </si>
  <si>
    <t>ＢＲ３００Ｆ―</t>
    <phoneticPr fontId="2"/>
  </si>
  <si>
    <t>ＮＦ８ＶＲＵＬ</t>
    <phoneticPr fontId="15"/>
  </si>
  <si>
    <t>ＮＦ８ＶＲＳＬ</t>
    <phoneticPr fontId="15"/>
  </si>
  <si>
    <t>ＮＸ８０Ｓ―</t>
    <phoneticPr fontId="15"/>
  </si>
  <si>
    <t>書体</t>
    <rPh sb="0" eb="1">
      <t>ショ</t>
    </rPh>
    <rPh sb="1" eb="2">
      <t>タイ</t>
    </rPh>
    <phoneticPr fontId="2"/>
  </si>
  <si>
    <t>⑧</t>
    <phoneticPr fontId="15"/>
  </si>
  <si>
    <t>⑨</t>
    <phoneticPr fontId="2"/>
  </si>
  <si>
    <t>サイズ管理番号
③</t>
    <rPh sb="3" eb="5">
      <t>カンリ</t>
    </rPh>
    <rPh sb="5" eb="7">
      <t>バンゴウ</t>
    </rPh>
    <phoneticPr fontId="15"/>
  </si>
  <si>
    <t>INX900</t>
    <phoneticPr fontId="15"/>
  </si>
  <si>
    <t>INX90S</t>
    <phoneticPr fontId="15"/>
  </si>
  <si>
    <t>INX90V
(UL)</t>
    <phoneticPr fontId="15"/>
  </si>
  <si>
    <t>INX90V
(SL)</t>
    <phoneticPr fontId="15"/>
  </si>
  <si>
    <t>INX700</t>
    <phoneticPr fontId="15"/>
  </si>
  <si>
    <t>INX70S</t>
    <phoneticPr fontId="15"/>
  </si>
  <si>
    <t>INX70V
（ＵＬ）</t>
    <phoneticPr fontId="15"/>
  </si>
  <si>
    <t>INX70V
(SL)</t>
    <phoneticPr fontId="15"/>
  </si>
  <si>
    <t>INX500</t>
    <phoneticPr fontId="15"/>
  </si>
  <si>
    <t>INX50S
（ＵＬ）</t>
    <phoneticPr fontId="15"/>
  </si>
  <si>
    <t>INX50S
(SL)</t>
    <phoneticPr fontId="15"/>
  </si>
  <si>
    <t>INX50S
（UXL)</t>
    <phoneticPr fontId="15"/>
  </si>
  <si>
    <t>INX50V
（ＵＬ）</t>
    <phoneticPr fontId="15"/>
  </si>
  <si>
    <t>INX50V
(SL)</t>
    <phoneticPr fontId="15"/>
  </si>
  <si>
    <t>INX50V
（UXL)</t>
    <phoneticPr fontId="15"/>
  </si>
  <si>
    <t>BR300F</t>
    <phoneticPr fontId="15"/>
  </si>
  <si>
    <t>NF8VR
(UL)</t>
    <phoneticPr fontId="15"/>
  </si>
  <si>
    <t>NF8VR
(ＳL)</t>
    <phoneticPr fontId="15"/>
  </si>
  <si>
    <t>NX80S</t>
    <phoneticPr fontId="15"/>
  </si>
  <si>
    <t>ＩＮＸ５０ＳＵＸＬD</t>
    <phoneticPr fontId="15"/>
  </si>
  <si>
    <t>ＩＮＸ５０ＶＵＸＬD</t>
    <phoneticPr fontId="15"/>
  </si>
  <si>
    <t>IＮＸ９００―A</t>
  </si>
  <si>
    <t>IＮＸ９００―B</t>
  </si>
  <si>
    <t>IＮＸ９００―C</t>
  </si>
  <si>
    <t>IＮＸ９０Ｓ―A</t>
  </si>
  <si>
    <t>IＮＸ９０Ｓ―B</t>
  </si>
  <si>
    <t>IＮＸ９０Ｓ―C</t>
  </si>
  <si>
    <t>IＮＸ９０ＶＵＬA</t>
  </si>
  <si>
    <t>IＮＸ９０ＶＵＬB</t>
  </si>
  <si>
    <t>IＮＸ９０ＶＵＬC</t>
  </si>
  <si>
    <t>IＮＸ９０ＶＳＬA</t>
  </si>
  <si>
    <t>IＮＸ９０ＶＳＬB</t>
  </si>
  <si>
    <t>IＮＸ９０ＶＳＬC</t>
  </si>
  <si>
    <t>ＩＮＸ７００―A</t>
  </si>
  <si>
    <t>ＩＮＸ７００―B</t>
  </si>
  <si>
    <t>ＩＮＸ７００―C</t>
  </si>
  <si>
    <t>ＩＮＸ７０Ｓ―A</t>
  </si>
  <si>
    <t>ＩＮＸ７０Ｓ―B</t>
  </si>
  <si>
    <t>ＩＮＸ７０Ｓ―C</t>
  </si>
  <si>
    <t>ＩＮＸ７０ＶＵＬA</t>
  </si>
  <si>
    <t>ＩＮＸ７０ＶＵＬB</t>
  </si>
  <si>
    <t>ＩＮＸ７０ＶＵＬC</t>
  </si>
  <si>
    <t>ＩＮＸ７０ＶＳＬA</t>
  </si>
  <si>
    <t>ＩＮＸ７０ＶＳＬB</t>
  </si>
  <si>
    <t>ＩＮＸ７０ＶＳＬC</t>
  </si>
  <si>
    <t>IＮＸ５００―A</t>
  </si>
  <si>
    <t>IＮＸ５００―B</t>
  </si>
  <si>
    <t>IＮＸ５００―C</t>
  </si>
  <si>
    <t>ＩＮＸ５０ＳＵＬA</t>
  </si>
  <si>
    <t>ＩＮＸ５０ＳＵＬB</t>
  </si>
  <si>
    <t>ＩＮＸ５０ＳＵＬC</t>
  </si>
  <si>
    <t>ＩＮＸ５０ＳＳＬA</t>
  </si>
  <si>
    <t>ＩＮＸ５０ＳＳＬB</t>
  </si>
  <si>
    <t>ＩＮＸ５０ＳＳＬC</t>
  </si>
  <si>
    <t>ＩＮＸ５０ＶＵＬA</t>
  </si>
  <si>
    <t>ＩＮＸ５０ＶＵＬB</t>
  </si>
  <si>
    <t>ＩＮＸ５０ＶＵＬC</t>
  </si>
  <si>
    <t>ＩＮＸ５０ＶＳＬA</t>
  </si>
  <si>
    <t>ＩＮＸ５０ＶＳＬB</t>
  </si>
  <si>
    <t>ＩＮＸ５０ＶＳＬC</t>
  </si>
  <si>
    <t>ＢＲ３００Ｆ―A</t>
  </si>
  <si>
    <t>ＢＲ３００Ｆ―B</t>
  </si>
  <si>
    <t>ＢＲ３００Ｆ―C</t>
  </si>
  <si>
    <t>ＮＦ８ＶＲＵＬA</t>
  </si>
  <si>
    <t>ＮＦ８ＶＲＵＬB</t>
  </si>
  <si>
    <t>ＮＦ８ＶＲＵＬC</t>
  </si>
  <si>
    <t>ＮＦ８ＶＲＳＬA</t>
  </si>
  <si>
    <t>ＮＦ８ＶＲＳＬB</t>
  </si>
  <si>
    <t>ＮＦ８ＶＲＳＬC</t>
  </si>
  <si>
    <t>ＮＸ８０Ｓ―A</t>
  </si>
  <si>
    <t>ＮＸ８０Ｓ―B</t>
  </si>
  <si>
    <t>ＮＸ８０Ｓ―C</t>
  </si>
  <si>
    <t>①&amp;③&amp;④</t>
    <phoneticPr fontId="15"/>
  </si>
  <si>
    <t>①&amp;③</t>
    <phoneticPr fontId="15"/>
  </si>
  <si>
    <t>オウンネーム書体</t>
    <rPh sb="6" eb="8">
      <t>ショタイ</t>
    </rPh>
    <phoneticPr fontId="2"/>
  </si>
  <si>
    <t>かな漢字体</t>
    <rPh sb="2" eb="4">
      <t>カンジ</t>
    </rPh>
    <rPh sb="4" eb="5">
      <t>タイ</t>
    </rPh>
    <phoneticPr fontId="15"/>
  </si>
  <si>
    <t>英文筆記体</t>
    <rPh sb="0" eb="2">
      <t>エイブン</t>
    </rPh>
    <rPh sb="2" eb="4">
      <t>ヒッキ</t>
    </rPh>
    <rPh sb="4" eb="5">
      <t>タイ</t>
    </rPh>
    <phoneticPr fontId="15"/>
  </si>
  <si>
    <t>英字ブロック体</t>
    <rPh sb="0" eb="2">
      <t>エイジ</t>
    </rPh>
    <rPh sb="6" eb="7">
      <t>タイ</t>
    </rPh>
    <phoneticPr fontId="15"/>
  </si>
  <si>
    <t>オウンネームカラー</t>
    <phoneticPr fontId="15"/>
  </si>
  <si>
    <t>シルバー</t>
    <phoneticPr fontId="15"/>
  </si>
  <si>
    <t>ブラック</t>
    <phoneticPr fontId="15"/>
  </si>
  <si>
    <t>ホログラム</t>
    <phoneticPr fontId="15"/>
  </si>
  <si>
    <t>文字</t>
    <rPh sb="0" eb="2">
      <t>モジ</t>
    </rPh>
    <phoneticPr fontId="15"/>
  </si>
  <si>
    <t>文字（スペース含む）</t>
    <rPh sb="0" eb="2">
      <t>モジ</t>
    </rPh>
    <rPh sb="7" eb="8">
      <t>フク</t>
    </rPh>
    <phoneticPr fontId="15"/>
  </si>
  <si>
    <t>半角、頭文字大文字、スペースその他小文字</t>
    <rPh sb="0" eb="2">
      <t>ハンカク</t>
    </rPh>
    <rPh sb="3" eb="4">
      <t>アタマ</t>
    </rPh>
    <rPh sb="4" eb="6">
      <t>モジ</t>
    </rPh>
    <rPh sb="6" eb="9">
      <t>オオモジ</t>
    </rPh>
    <rPh sb="16" eb="17">
      <t>タ</t>
    </rPh>
    <rPh sb="17" eb="20">
      <t>コモジ</t>
    </rPh>
    <phoneticPr fontId="15"/>
  </si>
  <si>
    <t>半角、全て大文字</t>
    <rPh sb="0" eb="2">
      <t>ハンカク</t>
    </rPh>
    <rPh sb="3" eb="4">
      <t>スベ</t>
    </rPh>
    <rPh sb="5" eb="8">
      <t>オオモジ</t>
    </rPh>
    <phoneticPr fontId="15"/>
  </si>
  <si>
    <t>入力文字数</t>
    <rPh sb="0" eb="2">
      <t>ニュウリョク</t>
    </rPh>
    <rPh sb="2" eb="5">
      <t>モジスウ</t>
    </rPh>
    <phoneticPr fontId="15"/>
  </si>
  <si>
    <t>IＮＸ９００</t>
    <phoneticPr fontId="2"/>
  </si>
  <si>
    <t>IＮＸ９０Ｓ</t>
    <phoneticPr fontId="2"/>
  </si>
  <si>
    <t>IＮＸ９０Ｖ</t>
    <phoneticPr fontId="2"/>
  </si>
  <si>
    <t>ＩＮＸ７００</t>
    <phoneticPr fontId="2"/>
  </si>
  <si>
    <t>ＩＮＸ７０Ｓ</t>
    <phoneticPr fontId="2"/>
  </si>
  <si>
    <t>ＩＮＸ７０Ｖ</t>
    <phoneticPr fontId="2"/>
  </si>
  <si>
    <t>IＮＸ５００</t>
    <phoneticPr fontId="2"/>
  </si>
  <si>
    <t>ブルー（００２）</t>
    <phoneticPr fontId="2"/>
  </si>
  <si>
    <t>ＩＮＸ５０Ｓ</t>
    <phoneticPr fontId="2"/>
  </si>
  <si>
    <t>ＩＮＸ５０Ｖ</t>
    <phoneticPr fontId="2"/>
  </si>
  <si>
    <t>ＢＲ３００Ｆ</t>
    <phoneticPr fontId="2"/>
  </si>
  <si>
    <t>ＮＦ８ＶＲ</t>
    <phoneticPr fontId="2"/>
  </si>
  <si>
    <t>スティールグレー（５９７）</t>
    <phoneticPr fontId="2"/>
  </si>
  <si>
    <t>ＮＸ８０Ｓ</t>
    <phoneticPr fontId="2"/>
  </si>
  <si>
    <t>ブラック／マゼンダ（７０４）</t>
    <phoneticPr fontId="2"/>
  </si>
  <si>
    <t>ＬＲ７Ｓ</t>
    <phoneticPr fontId="2"/>
  </si>
  <si>
    <t>ディープレッド（４０４）</t>
    <phoneticPr fontId="2"/>
  </si>
  <si>
    <t>ＬＲ７Ｖ</t>
    <phoneticPr fontId="2"/>
  </si>
  <si>
    <t>LR7V
(UL)</t>
    <phoneticPr fontId="2"/>
  </si>
  <si>
    <t>A</t>
    <phoneticPr fontId="2"/>
  </si>
  <si>
    <t>240g</t>
    <phoneticPr fontId="2"/>
  </si>
  <si>
    <t>１０営業日以内</t>
    <rPh sb="2" eb="4">
      <t>エイギョウ</t>
    </rPh>
    <phoneticPr fontId="2"/>
  </si>
  <si>
    <t>B</t>
    <phoneticPr fontId="2"/>
  </si>
  <si>
    <t>C</t>
    <phoneticPr fontId="2"/>
  </si>
  <si>
    <t>230g</t>
    <phoneticPr fontId="2"/>
  </si>
  <si>
    <t>LR7V
(ＳL)</t>
    <phoneticPr fontId="2"/>
  </si>
  <si>
    <t>245g</t>
    <phoneticPr fontId="2"/>
  </si>
  <si>
    <t>280g</t>
    <phoneticPr fontId="2"/>
  </si>
  <si>
    <t>LR7S</t>
    <phoneticPr fontId="2"/>
  </si>
  <si>
    <t>オウンネームの追加</t>
    <rPh sb="7" eb="9">
      <t>ツイカ</t>
    </rPh>
    <phoneticPr fontId="15"/>
  </si>
  <si>
    <t>オウンネームを追加する。</t>
    <rPh sb="7" eb="9">
      <t>ツイカ</t>
    </rPh>
    <phoneticPr fontId="15"/>
  </si>
  <si>
    <t>オウンネームを追加しない。</t>
    <rPh sb="7" eb="9">
      <t>ツイカ</t>
    </rPh>
    <phoneticPr fontId="15"/>
  </si>
  <si>
    <t>オウンネーム追加の可否</t>
    <rPh sb="6" eb="8">
      <t>ツイカ</t>
    </rPh>
    <rPh sb="9" eb="11">
      <t>カヒ</t>
    </rPh>
    <phoneticPr fontId="15"/>
  </si>
  <si>
    <t>ＬＲ７Ｖ</t>
    <phoneticPr fontId="45"/>
  </si>
  <si>
    <t>ＬＲ７Ｓ</t>
    <phoneticPr fontId="45"/>
  </si>
  <si>
    <t>―</t>
    <phoneticPr fontId="45"/>
  </si>
  <si>
    <t>ＬＲ７ＶＵＬ</t>
    <phoneticPr fontId="2"/>
  </si>
  <si>
    <t>ＬＲ７ＶＳＬ</t>
    <phoneticPr fontId="2"/>
  </si>
  <si>
    <t>ＬＲ７Ｓ―</t>
    <phoneticPr fontId="2"/>
  </si>
  <si>
    <t>ヘッドライト</t>
    <phoneticPr fontId="2"/>
  </si>
  <si>
    <t>ヘッドヘビー</t>
    <phoneticPr fontId="2"/>
  </si>
  <si>
    <t>235g</t>
    <phoneticPr fontId="2"/>
  </si>
  <si>
    <t>255g</t>
    <phoneticPr fontId="2"/>
  </si>
  <si>
    <t>260g</t>
    <phoneticPr fontId="2"/>
  </si>
  <si>
    <t>265g</t>
    <phoneticPr fontId="2"/>
  </si>
  <si>
    <t>270g</t>
    <phoneticPr fontId="2"/>
  </si>
  <si>
    <t>ＬＲ７ＶＵＬA</t>
    <phoneticPr fontId="2"/>
  </si>
  <si>
    <t>ＬＲ７ＶＵＬB</t>
    <phoneticPr fontId="2"/>
  </si>
  <si>
    <t>ＬＲ７ＶＵＬC</t>
    <phoneticPr fontId="2"/>
  </si>
  <si>
    <t>ＬＲ７ＶＳＬA</t>
    <phoneticPr fontId="2"/>
  </si>
  <si>
    <t>ＬＲ７ＶＳＬB</t>
    <phoneticPr fontId="2"/>
  </si>
  <si>
    <t>ＬＲ７ＶＳＬC</t>
    <phoneticPr fontId="2"/>
  </si>
  <si>
    <t>ＬＲ７Ｓ―A</t>
    <phoneticPr fontId="2"/>
  </si>
  <si>
    <t>ＬＲ７Ｓ―B</t>
    <phoneticPr fontId="2"/>
  </si>
  <si>
    <t>ＬＲ７Ｓ―C</t>
    <phoneticPr fontId="2"/>
  </si>
  <si>
    <t>ラケット別注システム　【カスタムフィットシステム】</t>
    <rPh sb="4" eb="6">
      <t>ベッチュウ</t>
    </rPh>
    <phoneticPr fontId="2"/>
  </si>
  <si>
    <t>ヨネックスは新たな試みとして、ソフトテニスラケットに対してこだわりを持つ上級者を主対象に、以下の条件の範囲内において</t>
    <rPh sb="6" eb="7">
      <t>アラ</t>
    </rPh>
    <rPh sb="9" eb="10">
      <t>ココロ</t>
    </rPh>
    <rPh sb="26" eb="27">
      <t>タイ</t>
    </rPh>
    <rPh sb="34" eb="35">
      <t>モ</t>
    </rPh>
    <rPh sb="40" eb="41">
      <t>シュ</t>
    </rPh>
    <phoneticPr fontId="2"/>
  </si>
  <si>
    <t>重量・バランス・グリップ形状を指定でき、ご提供できる【カスタムフィットシステム】を開始して参ります。</t>
    <rPh sb="0" eb="2">
      <t>ジュウリョウ</t>
    </rPh>
    <rPh sb="12" eb="14">
      <t>ケイジョウ</t>
    </rPh>
    <rPh sb="15" eb="17">
      <t>シテイ</t>
    </rPh>
    <phoneticPr fontId="2"/>
  </si>
  <si>
    <t>□カスタムフィットシステム対象品番</t>
    <rPh sb="13" eb="15">
      <t>タイショウ</t>
    </rPh>
    <rPh sb="15" eb="17">
      <t>ヒンバン</t>
    </rPh>
    <phoneticPr fontId="2"/>
  </si>
  <si>
    <t>カスタムフィットシステムの対象品番は以下となります。</t>
    <rPh sb="13" eb="15">
      <t>タイショウ</t>
    </rPh>
    <rPh sb="15" eb="17">
      <t>ヒンバン</t>
    </rPh>
    <rPh sb="18" eb="20">
      <t>イカ</t>
    </rPh>
    <phoneticPr fontId="2"/>
  </si>
  <si>
    <t>品名</t>
    <rPh sb="0" eb="2">
      <t>ヒンメイ</t>
    </rPh>
    <phoneticPr fontId="2"/>
  </si>
  <si>
    <t>プレーシフトグリップ</t>
    <phoneticPr fontId="2"/>
  </si>
  <si>
    <t>エンド側からシャフト側にかけて徐々に細くなる扁平形とした独自のグリップ形状。</t>
    <phoneticPr fontId="2"/>
  </si>
  <si>
    <t xml:space="preserve">  ※特長：打球面と握りが分かり易く、威力あるサーブ・スマッシュが打ちこめる。</t>
    <phoneticPr fontId="2"/>
  </si>
  <si>
    <t>ノーマルグリップ</t>
    <phoneticPr fontId="2"/>
  </si>
  <si>
    <t>通常のグリップ形状</t>
    <rPh sb="0" eb="2">
      <t>ツウジョウ</t>
    </rPh>
    <phoneticPr fontId="2"/>
  </si>
  <si>
    <t>□グリップサイズ</t>
    <phoneticPr fontId="2"/>
  </si>
  <si>
    <t>サイズ</t>
    <phoneticPr fontId="2"/>
  </si>
  <si>
    <t>□バランス指定</t>
    <rPh sb="5" eb="7">
      <t>シテイ</t>
    </rPh>
    <phoneticPr fontId="2"/>
  </si>
  <si>
    <t>バランスの設定は、以下の３通りの中からお選びいただきます。</t>
    <rPh sb="5" eb="7">
      <t>セッテイ</t>
    </rPh>
    <rPh sb="9" eb="11">
      <t>イカ</t>
    </rPh>
    <rPh sb="13" eb="14">
      <t>トオ</t>
    </rPh>
    <rPh sb="16" eb="17">
      <t>ナカ</t>
    </rPh>
    <rPh sb="20" eb="21">
      <t>エラ</t>
    </rPh>
    <phoneticPr fontId="2"/>
  </si>
  <si>
    <t>バランスポイントが、通常品よりも５mmヘッド寄りになります。</t>
    <rPh sb="10" eb="12">
      <t>ツウジョウ</t>
    </rPh>
    <rPh sb="12" eb="13">
      <t>ヒン</t>
    </rPh>
    <rPh sb="22" eb="23">
      <t>ヨ</t>
    </rPh>
    <phoneticPr fontId="2"/>
  </si>
  <si>
    <t>通　　常</t>
    <rPh sb="0" eb="1">
      <t>ツウ</t>
    </rPh>
    <rPh sb="3" eb="4">
      <t>ツネ</t>
    </rPh>
    <phoneticPr fontId="2"/>
  </si>
  <si>
    <t>バランスポイントが、通常品と同じ位置になります。</t>
    <rPh sb="10" eb="12">
      <t>ツウジョウ</t>
    </rPh>
    <rPh sb="12" eb="13">
      <t>ヒン</t>
    </rPh>
    <rPh sb="14" eb="15">
      <t>オナ</t>
    </rPh>
    <rPh sb="16" eb="18">
      <t>イチ</t>
    </rPh>
    <phoneticPr fontId="2"/>
  </si>
  <si>
    <t>バランスポイントが、通常品よりも５mmグリップ寄りになります。</t>
    <rPh sb="10" eb="12">
      <t>ツウジョウ</t>
    </rPh>
    <rPh sb="12" eb="13">
      <t>ヒン</t>
    </rPh>
    <rPh sb="23" eb="24">
      <t>ヨ</t>
    </rPh>
    <phoneticPr fontId="2"/>
  </si>
  <si>
    <t>□重量</t>
    <rPh sb="1" eb="3">
      <t>ジュウリョウ</t>
    </rPh>
    <phoneticPr fontId="2"/>
  </si>
  <si>
    <t>各品番のバランス指定のよっての可能サイズ範囲内で５ｇ（±２ｇ）単位となります。</t>
    <rPh sb="0" eb="1">
      <t>カク</t>
    </rPh>
    <rPh sb="1" eb="3">
      <t>ヒンバン</t>
    </rPh>
    <rPh sb="8" eb="10">
      <t>シテイ</t>
    </rPh>
    <rPh sb="15" eb="17">
      <t>カノウ</t>
    </rPh>
    <rPh sb="20" eb="23">
      <t>ハンイナイ</t>
    </rPh>
    <rPh sb="31" eb="33">
      <t>タンイ</t>
    </rPh>
    <phoneticPr fontId="2"/>
  </si>
  <si>
    <t>重量は品番ごとのバランスの設定、あくまでも通常品の性能を逸脱しないように、選択できる範囲が決まっております。</t>
    <rPh sb="0" eb="2">
      <t>ジュウリョウ</t>
    </rPh>
    <rPh sb="3" eb="5">
      <t>ヒンバン</t>
    </rPh>
    <rPh sb="13" eb="15">
      <t>セッテイ</t>
    </rPh>
    <rPh sb="21" eb="23">
      <t>ツウジョウ</t>
    </rPh>
    <rPh sb="23" eb="24">
      <t>ヒン</t>
    </rPh>
    <rPh sb="25" eb="27">
      <t>セイノウ</t>
    </rPh>
    <rPh sb="28" eb="30">
      <t>イツダツ</t>
    </rPh>
    <rPh sb="37" eb="38">
      <t>エラ</t>
    </rPh>
    <rPh sb="42" eb="44">
      <t>ハンイ</t>
    </rPh>
    <rPh sb="45" eb="46">
      <t>キ</t>
    </rPh>
    <phoneticPr fontId="2"/>
  </si>
  <si>
    <t>選択できる条件の一覧は以下になります。品番・バランス位置において”○”で表記されている重量にてご指定頂けます。</t>
    <rPh sb="19" eb="21">
      <t>ヒンバン</t>
    </rPh>
    <rPh sb="26" eb="28">
      <t>イチ</t>
    </rPh>
    <rPh sb="36" eb="38">
      <t>ヒョウキ</t>
    </rPh>
    <rPh sb="43" eb="45">
      <t>ジュウリョウ</t>
    </rPh>
    <rPh sb="48" eb="50">
      <t>シテイ</t>
    </rPh>
    <rPh sb="50" eb="51">
      <t>イタダ</t>
    </rPh>
    <phoneticPr fontId="2"/>
  </si>
  <si>
    <t>　　※２）下記品番は、サイズ［ULｻｲｽﾞとSLｻｲｽﾞ］によってバランス位置が異なりますので、ご注意下さい。</t>
    <rPh sb="5" eb="7">
      <t>カキ</t>
    </rPh>
    <rPh sb="7" eb="9">
      <t>ヒンバン</t>
    </rPh>
    <rPh sb="37" eb="39">
      <t>イチ</t>
    </rPh>
    <rPh sb="40" eb="41">
      <t>コト</t>
    </rPh>
    <rPh sb="49" eb="51">
      <t>チュウイ</t>
    </rPh>
    <rPh sb="51" eb="52">
      <t>クダ</t>
    </rPh>
    <phoneticPr fontId="2"/>
  </si>
  <si>
    <t>□納期</t>
    <rPh sb="1" eb="3">
      <t>ノウキ</t>
    </rPh>
    <phoneticPr fontId="2"/>
  </si>
  <si>
    <t>各品番可能バランス・重量一覧表（Ｎｏ．１，Ｎｏ．２）で、黄色で塗り潰されている範囲：</t>
    <rPh sb="0" eb="1">
      <t>カク</t>
    </rPh>
    <rPh sb="1" eb="3">
      <t>ヒンバン</t>
    </rPh>
    <rPh sb="3" eb="5">
      <t>カノウ</t>
    </rPh>
    <rPh sb="10" eb="12">
      <t>ジュウリョウ</t>
    </rPh>
    <rPh sb="12" eb="14">
      <t>イチラン</t>
    </rPh>
    <rPh sb="14" eb="15">
      <t>ヒョウ</t>
    </rPh>
    <rPh sb="28" eb="30">
      <t>キイロ</t>
    </rPh>
    <rPh sb="31" eb="32">
      <t>ヌ</t>
    </rPh>
    <rPh sb="33" eb="34">
      <t>ツブ</t>
    </rPh>
    <rPh sb="39" eb="41">
      <t>ハンイ</t>
    </rPh>
    <phoneticPr fontId="2"/>
  </si>
  <si>
    <t>各品番可能バランス・重量一覧表（Ｎｏ．１，Ｎｏ．２）で、緑色で塗り潰されている範囲：</t>
    <rPh sb="0" eb="1">
      <t>カク</t>
    </rPh>
    <rPh sb="1" eb="3">
      <t>ヒンバン</t>
    </rPh>
    <rPh sb="3" eb="5">
      <t>カノウ</t>
    </rPh>
    <rPh sb="10" eb="12">
      <t>ジュウリョウ</t>
    </rPh>
    <rPh sb="12" eb="14">
      <t>イチラン</t>
    </rPh>
    <rPh sb="14" eb="15">
      <t>ヒョウ</t>
    </rPh>
    <rPh sb="28" eb="29">
      <t>ミドリ</t>
    </rPh>
    <rPh sb="29" eb="30">
      <t>イロ</t>
    </rPh>
    <rPh sb="31" eb="32">
      <t>ヌ</t>
    </rPh>
    <rPh sb="33" eb="34">
      <t>ツブ</t>
    </rPh>
    <rPh sb="39" eb="41">
      <t>ハンイ</t>
    </rPh>
    <phoneticPr fontId="2"/>
  </si>
  <si>
    <t>□各品番可能バランス・重量一覧表（ＮＯ．１）</t>
    <rPh sb="1" eb="2">
      <t>カク</t>
    </rPh>
    <rPh sb="2" eb="4">
      <t>ヒンバン</t>
    </rPh>
    <rPh sb="4" eb="6">
      <t>カノウ</t>
    </rPh>
    <rPh sb="11" eb="13">
      <t>ジュウリョウ</t>
    </rPh>
    <rPh sb="13" eb="15">
      <t>イチラン</t>
    </rPh>
    <rPh sb="15" eb="16">
      <t>ヒョウ</t>
    </rPh>
    <phoneticPr fontId="2"/>
  </si>
  <si>
    <t>INX90VC</t>
    <phoneticPr fontId="2"/>
  </si>
  <si>
    <t>INX90SC</t>
    <phoneticPr fontId="2"/>
  </si>
  <si>
    <t>INX900C</t>
    <phoneticPr fontId="2"/>
  </si>
  <si>
    <t>ﾍｯﾄﾞﾗｲﾄ</t>
    <phoneticPr fontId="2"/>
  </si>
  <si>
    <t>ﾍｯﾄﾞﾍﾋﾞｰ</t>
    <phoneticPr fontId="2"/>
  </si>
  <si>
    <t>270(mm)</t>
    <phoneticPr fontId="2"/>
  </si>
  <si>
    <t>275(mm)</t>
    <phoneticPr fontId="2"/>
  </si>
  <si>
    <t>280(mm)</t>
    <phoneticPr fontId="2"/>
  </si>
  <si>
    <t>265(mm)</t>
    <phoneticPr fontId="2"/>
  </si>
  <si>
    <t>285(mm)</t>
    <phoneticPr fontId="2"/>
  </si>
  <si>
    <t>290(mm)</t>
    <phoneticPr fontId="2"/>
  </si>
  <si>
    <t>295(mm)</t>
    <phoneticPr fontId="2"/>
  </si>
  <si>
    <t>300(mm)</t>
    <phoneticPr fontId="2"/>
  </si>
  <si>
    <t>305(mm)</t>
    <phoneticPr fontId="2"/>
  </si>
  <si>
    <t>310(mm)</t>
    <phoneticPr fontId="2"/>
  </si>
  <si>
    <t>○</t>
    <phoneticPr fontId="2"/>
  </si>
  <si>
    <t>×</t>
    <phoneticPr fontId="2"/>
  </si>
  <si>
    <t>※ＵＬｻｲｽﾞでのﾊﾞﾗﾝｽ位置の場合</t>
    <rPh sb="14" eb="16">
      <t>イチ</t>
    </rPh>
    <rPh sb="17" eb="19">
      <t>バアイ</t>
    </rPh>
    <phoneticPr fontId="2"/>
  </si>
  <si>
    <t>※ＳＬｻｲｽﾞでのﾊﾞﾗﾝｽ位置の場合</t>
    <rPh sb="14" eb="16">
      <t>イチ</t>
    </rPh>
    <rPh sb="17" eb="19">
      <t>バアイ</t>
    </rPh>
    <phoneticPr fontId="2"/>
  </si>
  <si>
    <t>INX50VC</t>
    <phoneticPr fontId="2"/>
  </si>
  <si>
    <t>INX50SC</t>
    <phoneticPr fontId="2"/>
  </si>
  <si>
    <t>※ＳLｻｲｽﾞでのﾊﾞﾗﾝｽ位置の場合</t>
    <rPh sb="14" eb="16">
      <t>イチ</t>
    </rPh>
    <rPh sb="17" eb="19">
      <t>バアイ</t>
    </rPh>
    <phoneticPr fontId="2"/>
  </si>
  <si>
    <t>□各品番可能バランス・重量一覧表（ＮＯ．２）</t>
    <rPh sb="1" eb="2">
      <t>カク</t>
    </rPh>
    <rPh sb="2" eb="4">
      <t>ヒンバン</t>
    </rPh>
    <rPh sb="4" eb="6">
      <t>カノウ</t>
    </rPh>
    <rPh sb="11" eb="13">
      <t>ジュウリョウ</t>
    </rPh>
    <rPh sb="13" eb="15">
      <t>イチラン</t>
    </rPh>
    <rPh sb="15" eb="16">
      <t>ヒョウ</t>
    </rPh>
    <phoneticPr fontId="2"/>
  </si>
  <si>
    <t>LR7VC</t>
    <phoneticPr fontId="2"/>
  </si>
  <si>
    <t>LR7SC</t>
    <phoneticPr fontId="2"/>
  </si>
  <si>
    <t>260(mm)</t>
    <phoneticPr fontId="2"/>
  </si>
  <si>
    <t>NF８VRC</t>
    <phoneticPr fontId="2"/>
  </si>
  <si>
    <t>□オウンネームサービス</t>
    <phoneticPr fontId="2"/>
  </si>
  <si>
    <t>以下の３通りからお選びいただきます。</t>
    <rPh sb="0" eb="2">
      <t>イカ</t>
    </rPh>
    <rPh sb="4" eb="5">
      <t>トオ</t>
    </rPh>
    <rPh sb="9" eb="10">
      <t>エラ</t>
    </rPh>
    <phoneticPr fontId="45"/>
  </si>
  <si>
    <t>かな漢字体</t>
    <rPh sb="2" eb="4">
      <t>カンジ</t>
    </rPh>
    <rPh sb="4" eb="5">
      <t>タイ</t>
    </rPh>
    <phoneticPr fontId="45"/>
  </si>
  <si>
    <t>英文筆記体</t>
    <rPh sb="0" eb="2">
      <t>エイブン</t>
    </rPh>
    <rPh sb="2" eb="4">
      <t>ヒッキ</t>
    </rPh>
    <rPh sb="4" eb="5">
      <t>タイ</t>
    </rPh>
    <phoneticPr fontId="45"/>
  </si>
  <si>
    <t>英字ブロック体</t>
    <rPh sb="0" eb="2">
      <t>エイジ</t>
    </rPh>
    <rPh sb="6" eb="7">
      <t>タイ</t>
    </rPh>
    <phoneticPr fontId="45"/>
  </si>
  <si>
    <t>オウンネーム字体名</t>
    <rPh sb="6" eb="8">
      <t>ジタイ</t>
    </rPh>
    <rPh sb="8" eb="9">
      <t>メイ</t>
    </rPh>
    <phoneticPr fontId="45"/>
  </si>
  <si>
    <t>ブラック</t>
    <phoneticPr fontId="45"/>
  </si>
  <si>
    <t>ホログラム</t>
    <phoneticPr fontId="45"/>
  </si>
  <si>
    <t>■オウンネーム書体及び文字数と各種条件</t>
    <rPh sb="7" eb="9">
      <t>ショタイ</t>
    </rPh>
    <rPh sb="9" eb="10">
      <t>オヨ</t>
    </rPh>
    <rPh sb="11" eb="14">
      <t>モジスウ</t>
    </rPh>
    <rPh sb="15" eb="17">
      <t>カクシュ</t>
    </rPh>
    <rPh sb="17" eb="19">
      <t>ジョウケン</t>
    </rPh>
    <phoneticPr fontId="2"/>
  </si>
  <si>
    <t>文字数と各種条件</t>
    <rPh sb="0" eb="2">
      <t>モジ</t>
    </rPh>
    <rPh sb="2" eb="3">
      <t>スウ</t>
    </rPh>
    <rPh sb="4" eb="6">
      <t>カクシュ</t>
    </rPh>
    <rPh sb="6" eb="8">
      <t>ジョウケン</t>
    </rPh>
    <phoneticPr fontId="45"/>
  </si>
  <si>
    <t xml:space="preserve"> ８文字（スペース含む）</t>
    <rPh sb="2" eb="4">
      <t>モジ</t>
    </rPh>
    <rPh sb="9" eb="10">
      <t>フク</t>
    </rPh>
    <phoneticPr fontId="45"/>
  </si>
  <si>
    <t xml:space="preserve"> １６文字（スペース含む）　半角、頭文字大文字、スペースその他小文字</t>
    <rPh sb="3" eb="5">
      <t>モジ</t>
    </rPh>
    <rPh sb="10" eb="11">
      <t>フク</t>
    </rPh>
    <rPh sb="14" eb="16">
      <t>ハンカク</t>
    </rPh>
    <rPh sb="17" eb="18">
      <t>アタマ</t>
    </rPh>
    <rPh sb="18" eb="20">
      <t>モジ</t>
    </rPh>
    <rPh sb="20" eb="23">
      <t>オオモジ</t>
    </rPh>
    <rPh sb="30" eb="31">
      <t>タ</t>
    </rPh>
    <rPh sb="31" eb="34">
      <t>ショウモジ</t>
    </rPh>
    <phoneticPr fontId="45"/>
  </si>
  <si>
    <t xml:space="preserve"> １１文字（スペース含む）　半角、全て大文字</t>
    <rPh sb="3" eb="5">
      <t>モジ</t>
    </rPh>
    <rPh sb="10" eb="11">
      <t>フク</t>
    </rPh>
    <rPh sb="14" eb="16">
      <t>ハンカク</t>
    </rPh>
    <rPh sb="17" eb="18">
      <t>スベ</t>
    </rPh>
    <rPh sb="19" eb="22">
      <t>オオモジ</t>
    </rPh>
    <phoneticPr fontId="45"/>
  </si>
  <si>
    <t>■オウンネームカラー</t>
    <phoneticPr fontId="2"/>
  </si>
  <si>
    <t>　《注意》 オウンネームサービスのみのご利用はできません。予めご了承下さい。</t>
    <rPh sb="2" eb="4">
      <t>チュウイ</t>
    </rPh>
    <phoneticPr fontId="45"/>
  </si>
  <si>
    <t>ご指定の条件によって、納期が異なりますので、ご注意下さい。</t>
    <rPh sb="1" eb="3">
      <t>シテイ</t>
    </rPh>
    <rPh sb="4" eb="6">
      <t>ジョウケン</t>
    </rPh>
    <rPh sb="11" eb="13">
      <t>ノウキ</t>
    </rPh>
    <rPh sb="14" eb="15">
      <t>コト</t>
    </rPh>
    <rPh sb="23" eb="25">
      <t>チュウイ</t>
    </rPh>
    <rPh sb="25" eb="26">
      <t>クダ</t>
    </rPh>
    <phoneticPr fontId="2"/>
  </si>
  <si>
    <t>ラケットの色と文字のカラーコントラストを考慮した上で、以下の３カラーの中から１つをお選び下さい。</t>
    <rPh sb="27" eb="29">
      <t>イカ</t>
    </rPh>
    <rPh sb="35" eb="36">
      <t>ナカ</t>
    </rPh>
    <rPh sb="42" eb="43">
      <t>エラ</t>
    </rPh>
    <rPh sb="44" eb="45">
      <t>クダ</t>
    </rPh>
    <phoneticPr fontId="45"/>
  </si>
  <si>
    <t>オウンネームカラー</t>
    <phoneticPr fontId="45"/>
  </si>
  <si>
    <t>グリップサイズは、以下の５通りの中からお選びいただけます。</t>
    <rPh sb="9" eb="11">
      <t>イカ</t>
    </rPh>
    <rPh sb="13" eb="14">
      <t>トオ</t>
    </rPh>
    <rPh sb="16" eb="17">
      <t>ナカ</t>
    </rPh>
    <rPh sb="20" eb="21">
      <t>エラ</t>
    </rPh>
    <phoneticPr fontId="2"/>
  </si>
  <si>
    <t>オウンネームサービスをご利用いただきました場合、品番の末尾には『Ｎ』が、品名の末尾に『カスタムネーム』が付きます。</t>
    <rPh sb="12" eb="14">
      <t>リヨウ</t>
    </rPh>
    <rPh sb="21" eb="23">
      <t>バアイ</t>
    </rPh>
    <rPh sb="24" eb="26">
      <t>ヒンバン</t>
    </rPh>
    <rPh sb="27" eb="29">
      <t>マツビ</t>
    </rPh>
    <rPh sb="36" eb="38">
      <t>ヒンメイ</t>
    </rPh>
    <rPh sb="39" eb="41">
      <t>マツビ</t>
    </rPh>
    <rPh sb="52" eb="53">
      <t>ツ</t>
    </rPh>
    <phoneticPr fontId="2"/>
  </si>
  <si>
    <t>オウンネームはラケットフレーム下部に印字されます。</t>
    <rPh sb="15" eb="17">
      <t>カブ</t>
    </rPh>
    <rPh sb="18" eb="20">
      <t>インジ</t>
    </rPh>
    <phoneticPr fontId="45"/>
  </si>
  <si>
    <t>湯島　太郎</t>
    <rPh sb="0" eb="2">
      <t>ユシマ</t>
    </rPh>
    <rPh sb="3" eb="5">
      <t>タロウ</t>
    </rPh>
    <phoneticPr fontId="2"/>
  </si>
  <si>
    <t>Taro Yushima</t>
    <phoneticPr fontId="2"/>
  </si>
  <si>
    <t>TARO YUSHIMA</t>
    <phoneticPr fontId="2"/>
  </si>
  <si>
    <t>字体サンプル</t>
    <rPh sb="0" eb="2">
      <t>ジタイ</t>
    </rPh>
    <phoneticPr fontId="45"/>
  </si>
  <si>
    <t>２３０ｇ (±２ｇ）</t>
    <phoneticPr fontId="2"/>
  </si>
  <si>
    <t>２３０ｇ (±２ｇ）</t>
    <phoneticPr fontId="2"/>
  </si>
  <si>
    <t>275(mm)</t>
    <phoneticPr fontId="2"/>
  </si>
  <si>
    <t>285(mm)</t>
    <phoneticPr fontId="2"/>
  </si>
  <si>
    <t>280(mm)</t>
    <phoneticPr fontId="2"/>
  </si>
  <si>
    <t>レッド（００１）</t>
    <phoneticPr fontId="2"/>
  </si>
  <si>
    <t>IＮＸ９０Ｄ</t>
    <phoneticPr fontId="2"/>
  </si>
  <si>
    <t>INX90D</t>
    <phoneticPr fontId="15"/>
  </si>
  <si>
    <t>レッド（００１）</t>
    <phoneticPr fontId="15"/>
  </si>
  <si>
    <t>ホワイト／ブラック（１４１）</t>
    <phoneticPr fontId="15"/>
  </si>
  <si>
    <t>IＮＸ９０Ｄ―</t>
    <phoneticPr fontId="2"/>
  </si>
  <si>
    <t>IＮＸ９０Ｄ―A</t>
    <phoneticPr fontId="2"/>
  </si>
  <si>
    <t>IＮＸ９０Ｄ―B</t>
    <phoneticPr fontId="2"/>
  </si>
  <si>
    <t>IＮＸ９０Ｄ―C</t>
    <phoneticPr fontId="2"/>
  </si>
  <si>
    <t>ホワイト／ブラック（１４１）</t>
    <phoneticPr fontId="2"/>
  </si>
  <si>
    <t>ＬＲ５Ｓ</t>
    <phoneticPr fontId="2"/>
  </si>
  <si>
    <t>ＬＲ５Ｖ</t>
    <phoneticPr fontId="2"/>
  </si>
  <si>
    <t>LR5S
（ＵＬ）</t>
    <phoneticPr fontId="15"/>
  </si>
  <si>
    <t>LR5S
(SL)</t>
    <phoneticPr fontId="15"/>
  </si>
  <si>
    <t>LR5S
（UXL)</t>
    <phoneticPr fontId="15"/>
  </si>
  <si>
    <t>LR5V
（ＵＬ）</t>
    <phoneticPr fontId="15"/>
  </si>
  <si>
    <t>LR5V
(SL)</t>
    <phoneticPr fontId="15"/>
  </si>
  <si>
    <t>LR5V
（UXL)</t>
    <phoneticPr fontId="15"/>
  </si>
  <si>
    <t>ＬＲ５Ｖ</t>
    <phoneticPr fontId="45"/>
  </si>
  <si>
    <t>ＬＲ５Ｓ</t>
    <phoneticPr fontId="45"/>
  </si>
  <si>
    <t>ＬＲ５ＶＵＸＬ</t>
  </si>
  <si>
    <t>ＬＲ５ＳＵＸＬ</t>
  </si>
  <si>
    <t>ＬＲ５ＶＵＬ</t>
  </si>
  <si>
    <t>ＬＲ５ＳＵＬ</t>
  </si>
  <si>
    <t>ＬＲ５ＶＳＬ</t>
  </si>
  <si>
    <t>ＬＲ５ＳＳＬ</t>
  </si>
  <si>
    <t>データベース!R31C1:R31C50</t>
    <phoneticPr fontId="15"/>
  </si>
  <si>
    <t>データベース!R46C1:R46C100</t>
    <phoneticPr fontId="15"/>
  </si>
  <si>
    <t>ＬＲ５ＶＵＸＬD</t>
    <phoneticPr fontId="45"/>
  </si>
  <si>
    <t>ＬＲ５ＶＵＬA</t>
    <phoneticPr fontId="45"/>
  </si>
  <si>
    <t>ＬＲ５ＶＵＬB</t>
    <phoneticPr fontId="45"/>
  </si>
  <si>
    <t>ＬＲ５ＶＵＬC</t>
    <phoneticPr fontId="45"/>
  </si>
  <si>
    <t>ＬＲ５ＶＳＬA</t>
    <phoneticPr fontId="45"/>
  </si>
  <si>
    <t>ＬＲ５ＶＳＬB</t>
    <phoneticPr fontId="45"/>
  </si>
  <si>
    <t>ＬＲ５ＶＳＬC</t>
    <phoneticPr fontId="45"/>
  </si>
  <si>
    <t>ＬＲ５ＳＵＸＬD</t>
    <phoneticPr fontId="45"/>
  </si>
  <si>
    <t>ＬＲ５ＳＵＬA</t>
    <phoneticPr fontId="45"/>
  </si>
  <si>
    <t>ＬＲ５ＳＵＬB</t>
    <phoneticPr fontId="45"/>
  </si>
  <si>
    <t>ＬＲ５ＳＵＬC</t>
    <phoneticPr fontId="45"/>
  </si>
  <si>
    <t>ＬＲ５ＳＳＬA</t>
    <phoneticPr fontId="45"/>
  </si>
  <si>
    <t>ＬＲ５ＳＳＬB</t>
    <phoneticPr fontId="45"/>
  </si>
  <si>
    <t>ＬＲ５ＳＳＬC</t>
    <phoneticPr fontId="45"/>
  </si>
  <si>
    <t>バ　ラ　ン　ス</t>
    <phoneticPr fontId="2"/>
  </si>
  <si>
    <t>サ　イ　ズ</t>
    <phoneticPr fontId="2"/>
  </si>
  <si>
    <t>グリップサイズ</t>
    <phoneticPr fontId="2"/>
  </si>
  <si>
    <r>
      <rPr>
        <b/>
        <sz val="12"/>
        <color theme="0"/>
        <rFont val="ＭＳ Ｐゴシック"/>
        <family val="3"/>
        <charset val="128"/>
      </rPr>
      <t>使用可能文字</t>
    </r>
    <r>
      <rPr>
        <b/>
        <sz val="14"/>
        <color theme="0"/>
        <rFont val="ＭＳ Ｐゴシック"/>
        <family val="3"/>
        <charset val="128"/>
      </rPr>
      <t xml:space="preserve">
</t>
    </r>
    <r>
      <rPr>
        <b/>
        <sz val="8"/>
        <color theme="0"/>
        <rFont val="ＭＳ Ｐゴシック"/>
        <family val="3"/>
        <charset val="128"/>
      </rPr>
      <t>（数・条件について）</t>
    </r>
    <rPh sb="0" eb="2">
      <t>シヨウ</t>
    </rPh>
    <rPh sb="2" eb="4">
      <t>カノウ</t>
    </rPh>
    <rPh sb="4" eb="6">
      <t>モジ</t>
    </rPh>
    <rPh sb="8" eb="9">
      <t>スウ</t>
    </rPh>
    <rPh sb="10" eb="12">
      <t>ジョウケン</t>
    </rPh>
    <phoneticPr fontId="15"/>
  </si>
  <si>
    <r>
      <t xml:space="preserve">ネーム内容
</t>
    </r>
    <r>
      <rPr>
        <b/>
        <sz val="10"/>
        <color theme="0"/>
        <rFont val="ＭＳ Ｐゴシック"/>
        <family val="3"/>
        <charset val="128"/>
      </rPr>
      <t>※左詰めで記入</t>
    </r>
    <rPh sb="3" eb="5">
      <t>ナイヨウ</t>
    </rPh>
    <rPh sb="7" eb="8">
      <t>ヒダリ</t>
    </rPh>
    <rPh sb="8" eb="9">
      <t>ヅ</t>
    </rPh>
    <rPh sb="11" eb="13">
      <t>キニュウ</t>
    </rPh>
    <phoneticPr fontId="2"/>
  </si>
  <si>
    <t>カラー</t>
    <phoneticPr fontId="15"/>
  </si>
  <si>
    <t>LR5VC</t>
    <phoneticPr fontId="2"/>
  </si>
  <si>
    <t>LR5SC</t>
    <phoneticPr fontId="2"/>
  </si>
  <si>
    <t>280(mm)</t>
    <phoneticPr fontId="2"/>
  </si>
  <si>
    <t>―</t>
    <phoneticPr fontId="2"/>
  </si>
  <si>
    <t>295(mm)</t>
    <phoneticPr fontId="2"/>
  </si>
  <si>
    <t>※UL・SLｻｲｽﾞでのﾊﾞﾗﾝｽ位置の場合</t>
    <rPh sb="17" eb="19">
      <t>イチ</t>
    </rPh>
    <rPh sb="20" eb="22">
      <t>バアイ</t>
    </rPh>
    <phoneticPr fontId="2"/>
  </si>
  <si>
    <t>×</t>
    <phoneticPr fontId="2"/>
  </si>
  <si>
    <t>Ｆ(ﾈｯﾄﾌﾟﾚｰﾔｰ向け別注ｻｲｽﾞ)</t>
    <rPh sb="11" eb="12">
      <t>ム</t>
    </rPh>
    <rPh sb="13" eb="15">
      <t>ベッチュウ</t>
    </rPh>
    <phoneticPr fontId="2"/>
  </si>
  <si>
    <t>規格範囲</t>
    <rPh sb="0" eb="2">
      <t>キカク</t>
    </rPh>
    <rPh sb="2" eb="4">
      <t>ハンイ</t>
    </rPh>
    <phoneticPr fontId="2"/>
  </si>
  <si>
    <t>重量（ｇ）</t>
    <rPh sb="0" eb="2">
      <t>ジュウリョウ</t>
    </rPh>
    <phoneticPr fontId="2"/>
  </si>
  <si>
    <t xml:space="preserve">２６５～２７０ </t>
    <phoneticPr fontId="2"/>
  </si>
  <si>
    <t>Ｂ(ｽﾄﾛｰｸﾌﾟﾚｰﾔｰ向け別注ｻｲｽﾞ)</t>
    <rPh sb="13" eb="14">
      <t>ム</t>
    </rPh>
    <rPh sb="15" eb="17">
      <t>ベッチュウ</t>
    </rPh>
    <phoneticPr fontId="2"/>
  </si>
  <si>
    <t xml:space="preserve">２７０～２７５ </t>
    <phoneticPr fontId="2"/>
  </si>
  <si>
    <r>
      <t xml:space="preserve">※INX50V(UXL)
のカスタムフィットは、
</t>
    </r>
    <r>
      <rPr>
        <b/>
        <u/>
        <sz val="11"/>
        <rFont val="ＭＳ Ｐゴシック"/>
        <family val="3"/>
        <charset val="128"/>
      </rPr>
      <t>グリップ変更のみ</t>
    </r>
    <r>
      <rPr>
        <b/>
        <sz val="11"/>
        <rFont val="ＭＳ Ｐゴシック"/>
        <family val="3"/>
        <charset val="128"/>
      </rPr>
      <t xml:space="preserve">
の対応となります。</t>
    </r>
    <rPh sb="29" eb="31">
      <t>ヘンコウ</t>
    </rPh>
    <rPh sb="35" eb="37">
      <t>タイオウ</t>
    </rPh>
    <phoneticPr fontId="2"/>
  </si>
  <si>
    <r>
      <t xml:space="preserve">※INX50S(UXL)
のカスタムフィットは、
</t>
    </r>
    <r>
      <rPr>
        <b/>
        <u/>
        <sz val="11"/>
        <rFont val="ＭＳ Ｐゴシック"/>
        <family val="3"/>
        <charset val="128"/>
      </rPr>
      <t>グリップ変更のみ</t>
    </r>
    <r>
      <rPr>
        <b/>
        <sz val="11"/>
        <rFont val="ＭＳ Ｐゴシック"/>
        <family val="3"/>
        <charset val="128"/>
      </rPr>
      <t xml:space="preserve">
の対応となります。</t>
    </r>
    <rPh sb="29" eb="31">
      <t>ヘンコウ</t>
    </rPh>
    <rPh sb="35" eb="37">
      <t>タイオウ</t>
    </rPh>
    <phoneticPr fontId="2"/>
  </si>
  <si>
    <r>
      <t xml:space="preserve">※LR5V(UXL)
のカスタムフィットは、
</t>
    </r>
    <r>
      <rPr>
        <b/>
        <u/>
        <sz val="11"/>
        <rFont val="ＭＳ Ｐゴシック"/>
        <family val="3"/>
        <charset val="128"/>
      </rPr>
      <t>グリップ変更のみ</t>
    </r>
    <r>
      <rPr>
        <b/>
        <sz val="11"/>
        <rFont val="ＭＳ Ｐゴシック"/>
        <family val="3"/>
        <charset val="128"/>
      </rPr>
      <t xml:space="preserve">
の対応となります。</t>
    </r>
    <rPh sb="27" eb="29">
      <t>ヘンコウ</t>
    </rPh>
    <rPh sb="33" eb="35">
      <t>タイオウ</t>
    </rPh>
    <phoneticPr fontId="2"/>
  </si>
  <si>
    <r>
      <t xml:space="preserve">※LR5S(UXL)
のカスタムフィットは、
</t>
    </r>
    <r>
      <rPr>
        <b/>
        <u/>
        <sz val="11"/>
        <rFont val="ＭＳ Ｐゴシック"/>
        <family val="3"/>
        <charset val="128"/>
      </rPr>
      <t>グリップ変更のみ</t>
    </r>
    <r>
      <rPr>
        <b/>
        <sz val="11"/>
        <rFont val="ＭＳ Ｐゴシック"/>
        <family val="3"/>
        <charset val="128"/>
      </rPr>
      <t xml:space="preserve">
の対応となります。</t>
    </r>
    <rPh sb="27" eb="29">
      <t>ヘンコウ</t>
    </rPh>
    <rPh sb="33" eb="35">
      <t>タイオウ</t>
    </rPh>
    <phoneticPr fontId="2"/>
  </si>
  <si>
    <t>の部分に、担当事業所・担当者・得意先コード・ＲＥＰＳコード・店名・住所・ＴＥLを入力し、実施店様にメールする。</t>
    <rPh sb="1" eb="3">
      <t>ブブン</t>
    </rPh>
    <rPh sb="5" eb="7">
      <t>タントウ</t>
    </rPh>
    <rPh sb="7" eb="10">
      <t>ジギョウショ</t>
    </rPh>
    <rPh sb="11" eb="14">
      <t>タントウシャ</t>
    </rPh>
    <rPh sb="15" eb="18">
      <t>トクイサキ</t>
    </rPh>
    <rPh sb="30" eb="32">
      <t>テンメイ</t>
    </rPh>
    <rPh sb="33" eb="35">
      <t>ジュウショ</t>
    </rPh>
    <rPh sb="47" eb="48">
      <t>サマ</t>
    </rPh>
    <phoneticPr fontId="2"/>
  </si>
  <si>
    <t>ヨネックスの担当者が</t>
    <rPh sb="6" eb="9">
      <t>タントウシャ</t>
    </rPh>
    <phoneticPr fontId="15"/>
  </si>
  <si>
    <t>実施店様にて、</t>
    <rPh sb="0" eb="2">
      <t>ジッシ</t>
    </rPh>
    <rPh sb="2" eb="3">
      <t>テン</t>
    </rPh>
    <rPh sb="3" eb="4">
      <t>サマ</t>
    </rPh>
    <phoneticPr fontId="2"/>
  </si>
  <si>
    <t>水　色</t>
    <rPh sb="0" eb="1">
      <t>ミズ</t>
    </rPh>
    <rPh sb="2" eb="3">
      <t>イロ</t>
    </rPh>
    <phoneticPr fontId="2"/>
  </si>
  <si>
    <t>オーダー明細は、品番⇒カラー⇒バランス⇒重量⇒グリップ形状⇒グリップサイズの順に選択し、最後にご注文の数量を入力して頂く。</t>
    <rPh sb="4" eb="6">
      <t>メイサイ</t>
    </rPh>
    <rPh sb="8" eb="10">
      <t>ヒンバン</t>
    </rPh>
    <rPh sb="20" eb="22">
      <t>ジュウリョウ</t>
    </rPh>
    <rPh sb="27" eb="29">
      <t>ケイジョウ</t>
    </rPh>
    <rPh sb="38" eb="39">
      <t>ジュン</t>
    </rPh>
    <rPh sb="40" eb="42">
      <t>センタク</t>
    </rPh>
    <rPh sb="44" eb="46">
      <t>サイゴ</t>
    </rPh>
    <rPh sb="48" eb="50">
      <t>チュウモン</t>
    </rPh>
    <phoneticPr fontId="2"/>
  </si>
  <si>
    <t>　　ご注意下さい。</t>
    <rPh sb="3" eb="5">
      <t>チュウイ</t>
    </rPh>
    <rPh sb="5" eb="6">
      <t>クダ</t>
    </rPh>
    <phoneticPr fontId="15"/>
  </si>
  <si>
    <t>　　※『アイネクステージ５０Ｓ』、『アイネクステージ５０Ｖ』、『レーザーラッシュ５Ｓ』、及び『レーザーラッシュ５Ｖ』のUXLサイズについては、バランスの選択はできませんので、予めご了承下さい。</t>
    <rPh sb="44" eb="45">
      <t>オヨ</t>
    </rPh>
    <rPh sb="76" eb="78">
      <t>センタク</t>
    </rPh>
    <rPh sb="87" eb="88">
      <t>アラカジ</t>
    </rPh>
    <rPh sb="90" eb="92">
      <t>リョウショウ</t>
    </rPh>
    <rPh sb="92" eb="93">
      <t>クダ</t>
    </rPh>
    <phoneticPr fontId="2"/>
  </si>
  <si>
    <t>　　※１）『アイネクステージ５０Ｓ』、『アイネクステージ５０Ｖ』、『レーザーラッシュ５Ｓ』、及び『レーザーラッシュ５Ｖ』のUXLサイズについては、重量の選択はできませんので、予めご了承下さい。</t>
    <rPh sb="73" eb="75">
      <t>ジュウリョウ</t>
    </rPh>
    <rPh sb="76" eb="78">
      <t>センタク</t>
    </rPh>
    <rPh sb="87" eb="88">
      <t>アラカジ</t>
    </rPh>
    <rPh sb="90" eb="92">
      <t>リョウショウ</t>
    </rPh>
    <rPh sb="92" eb="93">
      <t>クダ</t>
    </rPh>
    <phoneticPr fontId="2"/>
  </si>
  <si>
    <t>ＩＮＸ８００</t>
    <phoneticPr fontId="45"/>
  </si>
  <si>
    <t>ＩＮＸ８０Ｓ</t>
    <phoneticPr fontId="45"/>
  </si>
  <si>
    <t>ブライトオレンジ（１６０）</t>
    <phoneticPr fontId="45"/>
  </si>
  <si>
    <t>ＩＮＸ８００―</t>
    <phoneticPr fontId="45"/>
  </si>
  <si>
    <t>ＩＮＸ８０Ｓ―</t>
    <phoneticPr fontId="45"/>
  </si>
  <si>
    <t>ＩＮＸ８００―A</t>
    <phoneticPr fontId="45"/>
  </si>
  <si>
    <t>ＩＮＸ８００―B</t>
    <phoneticPr fontId="45"/>
  </si>
  <si>
    <t>ＩＮＸ８００―C</t>
    <phoneticPr fontId="45"/>
  </si>
  <si>
    <t>ＩＮＸ８０Ｓ―A</t>
    <phoneticPr fontId="45"/>
  </si>
  <si>
    <t>ＩＮＸ８０Ｓ―B</t>
    <phoneticPr fontId="45"/>
  </si>
  <si>
    <t>ＩＮＸ８０Ｓ―C</t>
    <phoneticPr fontId="45"/>
  </si>
  <si>
    <t>INX800</t>
    <phoneticPr fontId="15"/>
  </si>
  <si>
    <t>INX80S</t>
    <phoneticPr fontId="15"/>
  </si>
  <si>
    <t>ブライトオレンジ（１６０）</t>
    <phoneticPr fontId="15"/>
  </si>
  <si>
    <t>データベース!R1C1:R1C25</t>
    <phoneticPr fontId="15"/>
  </si>
  <si>
    <t>IＮＸ９０Ｄ</t>
    <phoneticPr fontId="2"/>
  </si>
  <si>
    <t>ＩＮＸ８００</t>
    <phoneticPr fontId="2"/>
  </si>
  <si>
    <t>ＩＮＸ８０Ｓ</t>
    <phoneticPr fontId="2"/>
  </si>
  <si>
    <t>データベース!R16C1:R16C25</t>
    <phoneticPr fontId="15"/>
  </si>
  <si>
    <t>シルバー</t>
    <phoneticPr fontId="45"/>
  </si>
  <si>
    <t>BR-300FC</t>
    <phoneticPr fontId="2"/>
  </si>
  <si>
    <t>INX500C</t>
    <phoneticPr fontId="2"/>
  </si>
  <si>
    <t>INX70VC</t>
    <phoneticPr fontId="2"/>
  </si>
  <si>
    <t>INX70SC</t>
    <phoneticPr fontId="2"/>
  </si>
  <si>
    <t>INX700C</t>
    <phoneticPr fontId="2"/>
  </si>
  <si>
    <t>NX80SC</t>
    <phoneticPr fontId="2"/>
  </si>
  <si>
    <t>INX90DC</t>
    <phoneticPr fontId="2"/>
  </si>
  <si>
    <t xml:space="preserve"> ＊カスタム対応は2014年2月24日より開始となります。</t>
    <phoneticPr fontId="15"/>
  </si>
  <si>
    <t xml:space="preserve"> ＊カスタム対応は2014年3月4日より開始となります。</t>
    <phoneticPr fontId="15"/>
  </si>
  <si>
    <t>カスタムフィットを行ったラケットを対象に追加オプション［有料￥１，０００＋税］としてオウンネームサービスをご利用頂けます。</t>
    <rPh sb="9" eb="10">
      <t>オコナ</t>
    </rPh>
    <rPh sb="17" eb="19">
      <t>タイショウ</t>
    </rPh>
    <rPh sb="20" eb="22">
      <t>ツイカ</t>
    </rPh>
    <rPh sb="28" eb="30">
      <t>ユウリョウ</t>
    </rPh>
    <rPh sb="37" eb="38">
      <t>ゼイ</t>
    </rPh>
    <rPh sb="54" eb="56">
      <t>リヨウ</t>
    </rPh>
    <rPh sb="56" eb="57">
      <t>イタダ</t>
    </rPh>
    <phoneticPr fontId="2"/>
  </si>
  <si>
    <r>
      <rPr>
        <b/>
        <sz val="16"/>
        <color theme="0"/>
        <rFont val="ＭＳ Ｐゴシック"/>
        <family val="3"/>
        <charset val="128"/>
      </rPr>
      <t>オウンネーム</t>
    </r>
    <r>
      <rPr>
        <b/>
        <sz val="14"/>
        <color theme="0"/>
        <rFont val="ＭＳ Ｐゴシック"/>
        <family val="3"/>
        <charset val="128"/>
      </rPr>
      <t xml:space="preserve">
</t>
    </r>
    <r>
      <rPr>
        <b/>
        <sz val="12"/>
        <color theme="0"/>
        <rFont val="ＭＳ Ｐゴシック"/>
        <family val="3"/>
        <charset val="128"/>
      </rPr>
      <t xml:space="preserve">※別途追加料金
</t>
    </r>
    <r>
      <rPr>
        <b/>
        <sz val="11"/>
        <color theme="0"/>
        <rFont val="ＭＳ Ｐゴシック"/>
        <family val="3"/>
        <charset val="128"/>
      </rPr>
      <t>［１，０００円＋税］</t>
    </r>
    <rPh sb="8" eb="10">
      <t>ベット</t>
    </rPh>
    <rPh sb="10" eb="12">
      <t>ツイカ</t>
    </rPh>
    <rPh sb="12" eb="14">
      <t>リョウキン</t>
    </rPh>
    <rPh sb="21" eb="22">
      <t>エン</t>
    </rPh>
    <rPh sb="23" eb="24">
      <t>ゼイ</t>
    </rPh>
    <phoneticPr fontId="2"/>
  </si>
  <si>
    <t>ご注文後２０日以内での納品を予定しております。</t>
    <rPh sb="1" eb="3">
      <t>チュウモン</t>
    </rPh>
    <rPh sb="3" eb="4">
      <t>ゴ</t>
    </rPh>
    <rPh sb="6" eb="7">
      <t>ニチ</t>
    </rPh>
    <rPh sb="11" eb="13">
      <t>ノウヒン</t>
    </rPh>
    <rPh sb="14" eb="16">
      <t>ヨテイ</t>
    </rPh>
    <phoneticPr fontId="2"/>
  </si>
  <si>
    <t>※１）緑色の範囲の重量のラケット作製には、重量を増やす為に通常よりも時間を要します。予めご了承下さい。</t>
    <phoneticPr fontId="2"/>
  </si>
  <si>
    <r>
      <t>ご受注後、約４０日</t>
    </r>
    <r>
      <rPr>
        <vertAlign val="superscript"/>
        <sz val="11"/>
        <rFont val="ＭＳ Ｐゴシック"/>
        <family val="3"/>
        <charset val="128"/>
      </rPr>
      <t>※１</t>
    </r>
    <r>
      <rPr>
        <sz val="11"/>
        <rFont val="ＭＳ Ｐゴシック"/>
        <family val="3"/>
        <charset val="128"/>
      </rPr>
      <t>を予定しております。</t>
    </r>
    <rPh sb="3" eb="4">
      <t>ゴ</t>
    </rPh>
    <rPh sb="5" eb="6">
      <t>ヤク</t>
    </rPh>
    <rPh sb="8" eb="9">
      <t>ニチ</t>
    </rPh>
    <rPh sb="12" eb="14">
      <t>ヨテイ</t>
    </rPh>
    <phoneticPr fontId="2"/>
  </si>
  <si>
    <t>INX800C</t>
    <phoneticPr fontId="2"/>
  </si>
  <si>
    <t>INX80SC</t>
    <phoneticPr fontId="2"/>
  </si>
  <si>
    <t>ﾍｯﾄﾞﾗｲﾄ</t>
    <phoneticPr fontId="2"/>
  </si>
  <si>
    <t>ﾍｯﾄﾞﾍﾋﾞｰ</t>
    <phoneticPr fontId="2"/>
  </si>
  <si>
    <t>285(mm)</t>
    <phoneticPr fontId="45"/>
  </si>
  <si>
    <t>290(mm)</t>
    <phoneticPr fontId="45"/>
  </si>
  <si>
    <t>295(mm)</t>
    <phoneticPr fontId="45"/>
  </si>
  <si>
    <t>○</t>
    <phoneticPr fontId="2"/>
  </si>
  <si>
    <r>
      <t>□グリップ形状　</t>
    </r>
    <r>
      <rPr>
        <sz val="11"/>
        <rFont val="ＭＳ Ｐゴシック"/>
        <family val="3"/>
        <charset val="128"/>
      </rPr>
      <t>※下記２種類からお選び頂けます。</t>
    </r>
    <rPh sb="5" eb="7">
      <t>ケイジョウ</t>
    </rPh>
    <rPh sb="9" eb="11">
      <t>カキ</t>
    </rPh>
    <rPh sb="12" eb="14">
      <t>シュルイ</t>
    </rPh>
    <rPh sb="17" eb="18">
      <t>エラ</t>
    </rPh>
    <rPh sb="19" eb="20">
      <t>イタダ</t>
    </rPh>
    <phoneticPr fontId="2"/>
  </si>
  <si>
    <t>ラケット本体とは別にカスタムフィット費用［￥１，０００＋税］が別途かかります。予めご了承下さい。</t>
    <rPh sb="4" eb="6">
      <t>ホンタイ</t>
    </rPh>
    <rPh sb="8" eb="9">
      <t>ベツ</t>
    </rPh>
    <rPh sb="18" eb="20">
      <t>ヒヨウ</t>
    </rPh>
    <rPh sb="28" eb="29">
      <t>ゼイ</t>
    </rPh>
    <rPh sb="31" eb="33">
      <t>ベット</t>
    </rPh>
    <rPh sb="39" eb="40">
      <t>アラカジ</t>
    </rPh>
    <rPh sb="42" eb="44">
      <t>リョウショウ</t>
    </rPh>
    <rPh sb="44" eb="45">
      <t>クダ</t>
    </rPh>
    <phoneticPr fontId="2"/>
  </si>
  <si>
    <t>ＧＳＲ９</t>
    <phoneticPr fontId="15"/>
  </si>
  <si>
    <t>文字数</t>
    <rPh sb="0" eb="3">
      <t>モジスウ</t>
    </rPh>
    <phoneticPr fontId="15"/>
  </si>
  <si>
    <t>GSR9</t>
    <phoneticPr fontId="15"/>
  </si>
  <si>
    <t>ＧＳＲ９</t>
    <phoneticPr fontId="45"/>
  </si>
  <si>
    <t>ライトシルバー（５４５）</t>
    <phoneticPr fontId="45"/>
  </si>
  <si>
    <t>ＧＳＲ９―</t>
    <phoneticPr fontId="45"/>
  </si>
  <si>
    <t>ＧＳＲ９―A</t>
    <phoneticPr fontId="45"/>
  </si>
  <si>
    <t>ＧＳＲ９―C</t>
    <phoneticPr fontId="45"/>
  </si>
  <si>
    <t>ＧＳＲ９―B</t>
    <phoneticPr fontId="45"/>
  </si>
  <si>
    <t>GSR9</t>
    <phoneticPr fontId="2"/>
  </si>
  <si>
    <t>ホワイト/パープル(115)</t>
    <phoneticPr fontId="45"/>
  </si>
  <si>
    <t>フレイムレッド（５９６）</t>
    <phoneticPr fontId="2"/>
  </si>
  <si>
    <t>ブライトイエロー（151）</t>
    <phoneticPr fontId="2"/>
  </si>
  <si>
    <t>ブラック/グリーン（５３０）</t>
    <phoneticPr fontId="2"/>
  </si>
  <si>
    <t>ブラック/グリーン（５３０）</t>
    <phoneticPr fontId="2"/>
  </si>
  <si>
    <t>２０１５年２月改訂</t>
    <rPh sb="4" eb="5">
      <t>ネン</t>
    </rPh>
    <rPh sb="6" eb="7">
      <t>ガツ</t>
    </rPh>
    <rPh sb="7" eb="9">
      <t>カイテイ</t>
    </rPh>
    <phoneticPr fontId="2"/>
  </si>
  <si>
    <t>2015年2月　改訂</t>
    <rPh sb="4" eb="5">
      <t>ネン</t>
    </rPh>
    <rPh sb="6" eb="7">
      <t>ガツ</t>
    </rPh>
    <rPh sb="8" eb="10">
      <t>カイテイ</t>
    </rPh>
    <phoneticPr fontId="15"/>
  </si>
  <si>
    <t>LR9S</t>
    <phoneticPr fontId="2"/>
  </si>
  <si>
    <t>LR9V
(UL)</t>
    <phoneticPr fontId="2"/>
  </si>
  <si>
    <t>LR9V
(ＳL)</t>
    <phoneticPr fontId="2"/>
  </si>
  <si>
    <t>ＬＲ９Ｓ</t>
    <phoneticPr fontId="2"/>
  </si>
  <si>
    <t>ＬＲ９Ｖ</t>
    <phoneticPr fontId="2"/>
  </si>
  <si>
    <t>メタルオレンジ（６８７）</t>
    <phoneticPr fontId="2"/>
  </si>
  <si>
    <t>ＬＲ９ＶＵＬ</t>
    <phoneticPr fontId="2"/>
  </si>
  <si>
    <t>ＬＲ９ＶＳＬ</t>
    <phoneticPr fontId="2"/>
  </si>
  <si>
    <t>ＬＲ９Ｓ―</t>
    <phoneticPr fontId="2"/>
  </si>
  <si>
    <t>ＬＲＶ９ＵＬA</t>
    <phoneticPr fontId="2"/>
  </si>
  <si>
    <t>ＬＲ９ＶＵＬB</t>
    <phoneticPr fontId="2"/>
  </si>
  <si>
    <t>ＬＲ９ＶＵＬC</t>
    <phoneticPr fontId="2"/>
  </si>
  <si>
    <t>ＬＲ９ＶＳＬA</t>
    <phoneticPr fontId="2"/>
  </si>
  <si>
    <t>ＬＲ９ＶＳＬB</t>
    <phoneticPr fontId="2"/>
  </si>
  <si>
    <t>ＬＲ９ＶＳＬC</t>
    <phoneticPr fontId="2"/>
  </si>
  <si>
    <t>ＬＲ９Ｓ―A</t>
    <phoneticPr fontId="2"/>
  </si>
  <si>
    <t>ＬＲ９Ｓ―B</t>
    <phoneticPr fontId="2"/>
  </si>
  <si>
    <t>ＬＲ９Ｓ―C</t>
    <phoneticPr fontId="2"/>
  </si>
  <si>
    <t>ＬＲ９Ｖ</t>
    <phoneticPr fontId="45"/>
  </si>
  <si>
    <t>ＬＲ９Ｓ</t>
    <phoneticPr fontId="45"/>
  </si>
  <si>
    <t>ＢＲ３００Ｆ</t>
    <phoneticPr fontId="2"/>
  </si>
  <si>
    <t>ＮＦ８ＶＲ</t>
    <phoneticPr fontId="2"/>
  </si>
  <si>
    <t>ＮＸ８０Ｓ</t>
    <phoneticPr fontId="2"/>
  </si>
  <si>
    <t>ＬＲ７Ｖ</t>
    <phoneticPr fontId="45"/>
  </si>
  <si>
    <t>ＬＲ７Ｓ</t>
    <phoneticPr fontId="45"/>
  </si>
  <si>
    <t>ＬＲ５Ｖ</t>
    <phoneticPr fontId="45"/>
  </si>
  <si>
    <t>ＬＲ５Ｓ</t>
    <phoneticPr fontId="45"/>
  </si>
  <si>
    <t>ＧＳＲ９</t>
    <phoneticPr fontId="45"/>
  </si>
  <si>
    <t>―</t>
    <phoneticPr fontId="45"/>
  </si>
  <si>
    <t>ＵＬ</t>
    <phoneticPr fontId="45"/>
  </si>
  <si>
    <t>ＵＸＬ</t>
    <phoneticPr fontId="45"/>
  </si>
  <si>
    <t>ＳＬ</t>
    <phoneticPr fontId="45"/>
  </si>
  <si>
    <t>ＬＲ９Ｖ</t>
    <phoneticPr fontId="45"/>
  </si>
  <si>
    <t>ＬＲ９Ｓ</t>
    <phoneticPr fontId="45"/>
  </si>
  <si>
    <t>ネクステージ80S</t>
  </si>
  <si>
    <t>NX80S</t>
  </si>
  <si>
    <t>レーザーラッシュ５Ｓ</t>
  </si>
  <si>
    <t>LR5V</t>
  </si>
  <si>
    <t>レーザーラッシュ７S</t>
  </si>
  <si>
    <t>LR7S</t>
  </si>
  <si>
    <t>LR9VC</t>
    <phoneticPr fontId="2"/>
  </si>
  <si>
    <t>LR9SC</t>
    <phoneticPr fontId="2"/>
  </si>
  <si>
    <t>ブラック／マゼンダ（７０４）</t>
  </si>
  <si>
    <t>ライトターコイズ（５４０）</t>
  </si>
  <si>
    <t>アイネクステージ</t>
  </si>
  <si>
    <t>レーザーラッシュ</t>
  </si>
  <si>
    <t>ＧＳＲ・ネクステージ・ナノフォースレブ・ボロン</t>
  </si>
  <si>
    <t>アイネクステージ900</t>
  </si>
  <si>
    <t>INX900</t>
  </si>
  <si>
    <t>アイネクステージ90D</t>
  </si>
  <si>
    <t>INX90D</t>
  </si>
  <si>
    <t>アイネクステージ700</t>
  </si>
  <si>
    <t>INX700</t>
  </si>
  <si>
    <t>アイネクステージ500</t>
  </si>
  <si>
    <t>(ｶﾗｰ)</t>
  </si>
  <si>
    <t>レーザーラッシュ９S</t>
  </si>
  <si>
    <t>ジーエスアール9</t>
  </si>
  <si>
    <t>GSR9</t>
  </si>
  <si>
    <t>（品番：INX500）</t>
    <rPh sb="1" eb="3">
      <t>ヒンバン</t>
    </rPh>
    <phoneticPr fontId="2"/>
  </si>
  <si>
    <t>アイネクステージ90S</t>
  </si>
  <si>
    <t>INX90S</t>
  </si>
  <si>
    <t>アイネクステージ800</t>
  </si>
  <si>
    <t>INX800</t>
  </si>
  <si>
    <t>アイネクステージ70S</t>
  </si>
  <si>
    <t>INX70S</t>
  </si>
  <si>
    <t>アイネクステージ50S</t>
  </si>
  <si>
    <t>LTQ</t>
  </si>
  <si>
    <t>レーザーラッシュ９V</t>
  </si>
  <si>
    <t>レーザーラッシュ５V</t>
  </si>
  <si>
    <t>（品番：INX50S）</t>
  </si>
  <si>
    <t>アイネクステージ90V</t>
  </si>
  <si>
    <t>INX90V</t>
  </si>
  <si>
    <t>アイネクステージ80S</t>
  </si>
  <si>
    <t>INX80S</t>
  </si>
  <si>
    <t>アイネクステージ70V</t>
  </si>
  <si>
    <t>INX70V</t>
  </si>
  <si>
    <t>アイネクステージ50V</t>
  </si>
  <si>
    <t>ボロン300</t>
  </si>
  <si>
    <t>BR-300F</t>
  </si>
  <si>
    <t>（品番：INX50V）</t>
  </si>
  <si>
    <t>レーザーラッシュ７V</t>
  </si>
  <si>
    <t>LR7V</t>
  </si>
  <si>
    <t>ナノフォース8Vレブ</t>
  </si>
  <si>
    <t>NF8VR</t>
  </si>
  <si>
    <t>＊１：２０１５年２月１９日よりカスタム対応開始</t>
    <rPh sb="7" eb="8">
      <t>ネン</t>
    </rPh>
    <phoneticPr fontId="45"/>
  </si>
  <si>
    <t>＊２：２０１５年２月２６日よりカスタム対応開始</t>
    <rPh sb="7" eb="8">
      <t>ネン</t>
    </rPh>
    <phoneticPr fontId="45"/>
  </si>
  <si>
    <r>
      <t>ＢＫ/ＭＧ</t>
    </r>
    <r>
      <rPr>
        <sz val="6"/>
        <rFont val="ＭＳ Ｐゴシック"/>
        <family val="3"/>
        <charset val="128"/>
      </rPr>
      <t>※２</t>
    </r>
  </si>
  <si>
    <r>
      <t>LR9S</t>
    </r>
    <r>
      <rPr>
        <sz val="6"/>
        <rFont val="ＭＳ Ｐゴシック"/>
        <family val="3"/>
        <charset val="128"/>
      </rPr>
      <t>※１</t>
    </r>
  </si>
  <si>
    <r>
      <t>LR9V</t>
    </r>
    <r>
      <rPr>
        <sz val="6"/>
        <rFont val="ＭＳ Ｐゴシック"/>
        <family val="3"/>
        <charset val="128"/>
      </rPr>
      <t>※１</t>
    </r>
  </si>
  <si>
    <t>　　　　『アイネクステージ９０Ｖ』、『アイネクステージ７０Ｖ』、『アイネクステージ５０Ｖ』、『レーザーラッシュ９V』、『レーザーラッシュ７Ｖ』、『レーザーラッシュ５Ｖ』、『ナノフォース８Ｖレブ』</t>
    <phoneticPr fontId="2"/>
  </si>
  <si>
    <t>ラケットショップハマナカ新居浜店</t>
    <rPh sb="12" eb="16">
      <t>ニイハマテン</t>
    </rPh>
    <phoneticPr fontId="15"/>
  </si>
  <si>
    <t>愛媛県新居浜市一宮町2-2-43</t>
    <rPh sb="0" eb="3">
      <t>エヒメケン</t>
    </rPh>
    <rPh sb="3" eb="7">
      <t>ニイハマシ</t>
    </rPh>
    <rPh sb="7" eb="10">
      <t>イックチョウ</t>
    </rPh>
    <phoneticPr fontId="15"/>
  </si>
  <si>
    <t>0897-34-9191</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</si>
</sst>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0000000\ "/>
    <numFmt numFmtId="178" formatCode="[$-F800]dddd\,\ mmmm\ dd\,\ yyyy"/>
    <numFmt numFmtId="179" formatCode="yyyy&quot;年&quot;m&quot;月&quot;;@"/>
  </numFmts>
  <fonts count="8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4"/>
      <color indexed="12"/>
      <name val="ＭＳ Ｐゴシック"/>
      <family val="3"/>
      <charset val="128"/>
    </font>
    <font>
      <b/>
      <sz val="20"/>
      <color indexed="8"/>
      <name val="ＭＳ Ｐゴシック"/>
      <family val="3"/>
      <charset val="128"/>
    </font>
    <font>
      <b/>
      <sz val="14"/>
      <color indexed="8"/>
      <name val="ＭＳ Ｐゴシック"/>
      <family val="3"/>
      <charset val="128"/>
    </font>
    <font>
      <b/>
      <sz val="14"/>
      <color indexed="12"/>
      <name val="ＭＳ Ｐゴシック"/>
      <family val="3"/>
      <charset val="128"/>
    </font>
    <font>
      <b/>
      <sz val="20"/>
      <color indexed="12"/>
      <name val="ＭＳ Ｐゴシック"/>
      <family val="3"/>
      <charset val="128"/>
    </font>
    <font>
      <b/>
      <sz val="16"/>
      <color indexed="8"/>
      <name val="ＭＳ Ｐゴシック"/>
      <family val="3"/>
      <charset val="128"/>
    </font>
    <font>
      <sz val="20"/>
      <color indexed="8"/>
      <name val="ＭＳ Ｐゴシック"/>
      <family val="3"/>
      <charset val="128"/>
    </font>
    <font>
      <b/>
      <sz val="11"/>
      <color indexed="12"/>
      <name val="ＭＳ Ｐゴシック"/>
      <family val="3"/>
      <charset val="128"/>
    </font>
    <font>
      <b/>
      <sz val="14"/>
      <name val="ＭＳ Ｐゴシック"/>
      <family val="3"/>
      <charset val="128"/>
    </font>
    <font>
      <b/>
      <sz val="12"/>
      <color indexed="8"/>
      <name val="ＭＳ Ｐゴシック"/>
      <family val="3"/>
      <charset val="128"/>
    </font>
    <font>
      <sz val="12"/>
      <color indexed="8"/>
      <name val="ＭＳ Ｐゴシック"/>
      <family val="3"/>
      <charset val="128"/>
    </font>
    <font>
      <sz val="6"/>
      <name val="ＭＳ Ｐゴシック"/>
      <family val="3"/>
      <charset val="128"/>
    </font>
    <font>
      <b/>
      <sz val="11"/>
      <color indexed="10"/>
      <name val="ＭＳ Ｐゴシック"/>
      <family val="3"/>
      <charset val="128"/>
    </font>
    <font>
      <sz val="11"/>
      <color indexed="55"/>
      <name val="ＭＳ Ｐゴシック"/>
      <family val="3"/>
      <charset val="128"/>
    </font>
    <font>
      <b/>
      <sz val="16"/>
      <color indexed="9"/>
      <name val="ＭＳ Ｐゴシック"/>
      <family val="3"/>
      <charset val="128"/>
    </font>
    <font>
      <b/>
      <sz val="10"/>
      <name val="ＭＳ Ｐゴシック"/>
      <family val="3"/>
      <charset val="128"/>
    </font>
    <font>
      <sz val="10"/>
      <name val="ＭＳ Ｐゴシック"/>
      <family val="3"/>
      <charset val="128"/>
    </font>
    <font>
      <sz val="10"/>
      <color indexed="9"/>
      <name val="ＭＳ Ｐゴシック"/>
      <family val="3"/>
      <charset val="128"/>
    </font>
    <font>
      <b/>
      <sz val="12"/>
      <name val="ＭＳ Ｐゴシック"/>
      <family val="3"/>
      <charset val="128"/>
    </font>
    <font>
      <sz val="11"/>
      <color indexed="8"/>
      <name val="ＭＳ Ｐ明朝"/>
      <family val="1"/>
      <charset val="128"/>
    </font>
    <font>
      <sz val="11"/>
      <name val="ＭＳ Ｐゴシック"/>
      <family val="3"/>
      <charset val="128"/>
    </font>
    <font>
      <b/>
      <sz val="16"/>
      <name val="ＭＳ Ｐゴシック"/>
      <family val="3"/>
      <charset val="128"/>
    </font>
    <font>
      <sz val="6"/>
      <name val="ＭＳ Ｐゴシック"/>
      <family val="3"/>
      <charset val="128"/>
    </font>
    <font>
      <sz val="10"/>
      <color indexed="8"/>
      <name val="ＭＳ Ｐゴシック"/>
      <family val="3"/>
      <charset val="128"/>
    </font>
    <font>
      <b/>
      <sz val="11"/>
      <color indexed="9"/>
      <name val="ＭＳ Ｐゴシック"/>
      <family val="3"/>
      <charset val="128"/>
    </font>
    <font>
      <b/>
      <sz val="8"/>
      <name val="ＭＳ Ｐゴシック"/>
      <family val="3"/>
      <charset val="128"/>
    </font>
    <font>
      <b/>
      <sz val="9"/>
      <color indexed="9"/>
      <name val="ＭＳ Ｐゴシック"/>
      <family val="3"/>
      <charset val="128"/>
    </font>
    <font>
      <b/>
      <sz val="9"/>
      <name val="ＭＳ Ｐゴシック"/>
      <family val="3"/>
      <charset val="128"/>
    </font>
    <font>
      <b/>
      <sz val="11"/>
      <name val="ＭＳ Ｐゴシック"/>
      <family val="3"/>
      <charset val="128"/>
    </font>
    <font>
      <b/>
      <sz val="8"/>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sz val="7"/>
      <color theme="1"/>
      <name val="ＭＳ Ｐゴシック"/>
      <family val="3"/>
      <charset val="128"/>
      <scheme val="minor"/>
    </font>
    <font>
      <sz val="48"/>
      <name val="YONEX"/>
      <family val="2"/>
    </font>
    <font>
      <b/>
      <sz val="48"/>
      <color indexed="8"/>
      <name val="ＭＳ Ｐ明朝"/>
      <family val="1"/>
      <charset val="128"/>
    </font>
    <font>
      <b/>
      <sz val="16"/>
      <color indexed="12"/>
      <name val="ＭＳ Ｐゴシック"/>
      <family val="3"/>
      <charset val="128"/>
    </font>
    <font>
      <sz val="11"/>
      <color theme="1"/>
      <name val="ＭＳ Ｐゴシック"/>
      <family val="3"/>
      <charset val="128"/>
    </font>
    <font>
      <b/>
      <sz val="11"/>
      <color theme="1"/>
      <name val="ＭＳ Ｐゴシック"/>
      <family val="3"/>
      <charset val="128"/>
    </font>
    <font>
      <sz val="11"/>
      <color rgb="FFFF0000"/>
      <name val="ＭＳ Ｐゴシック"/>
      <family val="3"/>
      <charset val="128"/>
    </font>
    <font>
      <vertAlign val="superscript"/>
      <sz val="11"/>
      <name val="ＭＳ Ｐゴシック"/>
      <family val="3"/>
      <charset val="128"/>
    </font>
    <font>
      <b/>
      <sz val="22"/>
      <color indexed="8"/>
      <name val="ＭＳ Ｐ明朝"/>
      <family val="1"/>
      <charset val="128"/>
    </font>
    <font>
      <sz val="6"/>
      <name val="ＭＳ Ｐゴシック"/>
      <family val="3"/>
      <charset val="128"/>
      <scheme val="minor"/>
    </font>
    <font>
      <sz val="8"/>
      <color theme="1"/>
      <name val="ＭＳ Ｐゴシック"/>
      <family val="3"/>
      <charset val="128"/>
      <scheme val="minor"/>
    </font>
    <font>
      <sz val="12"/>
      <name val="ＭＳ Ｐゴシック"/>
      <family val="3"/>
      <charset val="128"/>
    </font>
    <font>
      <sz val="14"/>
      <name val="ＭＳ Ｐゴシック"/>
      <family val="3"/>
      <charset val="128"/>
    </font>
    <font>
      <sz val="9"/>
      <name val="ＭＳ Ｐゴシック"/>
      <family val="3"/>
      <charset val="128"/>
    </font>
    <font>
      <sz val="7"/>
      <name val="ＭＳ Ｐゴシック"/>
      <family val="3"/>
      <charset val="128"/>
    </font>
    <font>
      <b/>
      <sz val="10"/>
      <color indexed="8"/>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20"/>
      <name val="ＭＳ Ｐゴシック"/>
      <family val="3"/>
      <charset val="128"/>
    </font>
    <font>
      <b/>
      <sz val="14"/>
      <name val="ＭＳ Ｐゴシック"/>
      <family val="3"/>
      <charset val="128"/>
      <scheme val="minor"/>
    </font>
    <font>
      <sz val="11"/>
      <color theme="0"/>
      <name val="ＭＳ Ｐゴシック"/>
      <family val="3"/>
      <charset val="128"/>
      <scheme val="minor"/>
    </font>
    <font>
      <b/>
      <sz val="11"/>
      <color theme="0"/>
      <name val="ＭＳ Ｐゴシック"/>
      <family val="3"/>
      <charset val="128"/>
    </font>
    <font>
      <b/>
      <sz val="14"/>
      <color theme="0"/>
      <name val="ＭＳ Ｐゴシック"/>
      <family val="3"/>
      <charset val="128"/>
    </font>
    <font>
      <b/>
      <sz val="11"/>
      <color theme="0"/>
      <name val="ＭＳ Ｐゴシック"/>
      <family val="3"/>
      <charset val="128"/>
      <scheme val="minor"/>
    </font>
    <font>
      <sz val="6"/>
      <color theme="0"/>
      <name val="ＭＳ Ｐゴシック"/>
      <family val="3"/>
      <charset val="128"/>
      <scheme val="minor"/>
    </font>
    <font>
      <b/>
      <sz val="20"/>
      <color rgb="FF0000FF"/>
      <name val="ＭＳ Ｐゴシック"/>
      <family val="3"/>
      <charset val="128"/>
    </font>
    <font>
      <sz val="8"/>
      <name val="ＭＳ Ｐゴシック"/>
      <family val="3"/>
      <charset val="128"/>
    </font>
    <font>
      <b/>
      <sz val="8"/>
      <color indexed="8"/>
      <name val="ＭＳ Ｐゴシック"/>
      <family val="3"/>
      <charset val="128"/>
    </font>
    <font>
      <sz val="11"/>
      <color theme="0"/>
      <name val="ＭＳ Ｐゴシック"/>
      <family val="3"/>
      <charset val="128"/>
    </font>
    <font>
      <b/>
      <sz val="18"/>
      <name val="ＭＳ Ｐゴシック"/>
      <family val="3"/>
      <charset val="128"/>
    </font>
    <font>
      <b/>
      <sz val="10"/>
      <color indexed="9"/>
      <name val="ＭＳ Ｐゴシック"/>
      <family val="3"/>
      <charset val="128"/>
    </font>
    <font>
      <sz val="14"/>
      <name val="HGSｺﾞｼｯｸE"/>
      <family val="3"/>
      <charset val="128"/>
    </font>
    <font>
      <sz val="14"/>
      <name val="Script MT Bold"/>
      <family val="4"/>
    </font>
    <font>
      <b/>
      <sz val="11"/>
      <name val="Georgia"/>
      <family val="1"/>
    </font>
    <font>
      <b/>
      <sz val="12"/>
      <color theme="0"/>
      <name val="ＭＳ Ｐゴシック"/>
      <family val="3"/>
      <charset val="128"/>
    </font>
    <font>
      <b/>
      <sz val="16"/>
      <color theme="0"/>
      <name val="ＭＳ Ｐゴシック"/>
      <family val="3"/>
      <charset val="128"/>
    </font>
    <font>
      <b/>
      <sz val="8"/>
      <color theme="0"/>
      <name val="ＭＳ Ｐゴシック"/>
      <family val="3"/>
      <charset val="128"/>
    </font>
    <font>
      <b/>
      <sz val="10"/>
      <color theme="0"/>
      <name val="ＭＳ Ｐゴシック"/>
      <family val="3"/>
      <charset val="128"/>
    </font>
    <font>
      <sz val="8"/>
      <color indexed="8"/>
      <name val="ＭＳ Ｐゴシック"/>
      <family val="3"/>
      <charset val="128"/>
    </font>
    <font>
      <b/>
      <u/>
      <sz val="1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9"/>
      <color indexed="81"/>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rgb="FF66FF33"/>
        <bgColor indexed="64"/>
      </patternFill>
    </fill>
    <fill>
      <patternFill patternType="solid">
        <fgColor rgb="FFFF99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CFFFF"/>
        <bgColor indexed="64"/>
      </patternFill>
    </fill>
    <fill>
      <patternFill patternType="solid">
        <fgColor rgb="FF002060"/>
        <bgColor indexed="64"/>
      </patternFill>
    </fill>
    <fill>
      <patternFill patternType="solid">
        <fgColor theme="0"/>
        <bgColor indexed="64"/>
      </patternFill>
    </fill>
    <fill>
      <patternFill patternType="solid">
        <fgColor theme="1" tint="0.499984740745262"/>
        <bgColor indexed="64"/>
      </patternFill>
    </fill>
    <fill>
      <patternFill patternType="gray125">
        <fgColor rgb="FF0000FF"/>
        <bgColor rgb="FFCCFFFF"/>
      </patternFill>
    </fill>
  </fills>
  <borders count="17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double">
        <color indexed="64"/>
      </left>
      <right/>
      <top style="thin">
        <color indexed="64"/>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
      <left style="double">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theme="1" tint="0.499984740745262"/>
      </top>
      <bottom/>
      <diagonal/>
    </border>
    <border>
      <left/>
      <right/>
      <top style="thin">
        <color theme="1" tint="0.499984740745262"/>
      </top>
      <bottom/>
      <diagonal/>
    </border>
    <border>
      <left/>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right style="thin">
        <color indexed="64"/>
      </right>
      <top style="thin">
        <color theme="1" tint="0.499984740745262"/>
      </top>
      <bottom/>
      <diagonal/>
    </border>
    <border>
      <left style="thin">
        <color indexed="64"/>
      </left>
      <right/>
      <top style="thin">
        <color theme="0" tint="-0.499984740745262"/>
      </top>
      <bottom/>
      <diagonal/>
    </border>
    <border>
      <left/>
      <right/>
      <top style="thin">
        <color theme="0" tint="-0.499984740745262"/>
      </top>
      <bottom/>
      <diagonal/>
    </border>
    <border>
      <left/>
      <right style="hair">
        <color indexed="64"/>
      </right>
      <top style="thin">
        <color theme="0" tint="-0.499984740745262"/>
      </top>
      <bottom/>
      <diagonal/>
    </border>
    <border>
      <left style="hair">
        <color indexed="64"/>
      </left>
      <right/>
      <top style="thin">
        <color theme="1" tint="0.499984740745262"/>
      </top>
      <bottom/>
      <diagonal/>
    </border>
    <border>
      <left/>
      <right style="hair">
        <color indexed="64"/>
      </right>
      <top/>
      <bottom style="thin">
        <color theme="0" tint="-0.499984740745262"/>
      </bottom>
      <diagonal/>
    </border>
    <border>
      <left style="thin">
        <color indexed="64"/>
      </left>
      <right/>
      <top/>
      <bottom style="thin">
        <color theme="1" tint="0.499984740745262"/>
      </bottom>
      <diagonal/>
    </border>
    <border>
      <left/>
      <right/>
      <top/>
      <bottom style="thin">
        <color theme="1" tint="0.499984740745262"/>
      </bottom>
      <diagonal/>
    </border>
    <border>
      <left/>
      <right style="thin">
        <color indexed="64"/>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hair">
        <color indexed="64"/>
      </left>
      <right/>
      <top/>
      <bottom style="thin">
        <color theme="1" tint="0.499984740745262"/>
      </bottom>
      <diagonal/>
    </border>
    <border>
      <left style="hair">
        <color indexed="64"/>
      </left>
      <right/>
      <top style="thin">
        <color theme="0" tint="-0.499984740745262"/>
      </top>
      <bottom/>
      <diagonal/>
    </border>
    <border>
      <left style="hair">
        <color indexed="64"/>
      </left>
      <right/>
      <top/>
      <bottom style="thin">
        <color theme="0" tint="-0.499984740745262"/>
      </bottom>
      <diagonal/>
    </border>
    <border>
      <left/>
      <right style="thin">
        <color indexed="64"/>
      </right>
      <top/>
      <bottom style="thin">
        <color theme="0" tint="-0.499984740745262"/>
      </bottom>
      <diagonal/>
    </border>
    <border>
      <left style="hair">
        <color indexed="64"/>
      </left>
      <right/>
      <top style="thin">
        <color theme="1" tint="0.499984740745262"/>
      </top>
      <bottom style="thin">
        <color theme="0" tint="-0.499984740745262"/>
      </bottom>
      <diagonal/>
    </border>
    <border>
      <left/>
      <right style="thin">
        <color indexed="64"/>
      </right>
      <top style="thin">
        <color theme="1" tint="0.499984740745262"/>
      </top>
      <bottom style="thin">
        <color theme="0" tint="-0.499984740745262"/>
      </bottom>
      <diagonal/>
    </border>
    <border>
      <left/>
      <right style="hair">
        <color theme="1"/>
      </right>
      <top/>
      <bottom style="thin">
        <color indexed="64"/>
      </bottom>
      <diagonal/>
    </border>
    <border>
      <left style="medium">
        <color indexed="64"/>
      </left>
      <right style="hair">
        <color theme="0"/>
      </right>
      <top style="medium">
        <color indexed="64"/>
      </top>
      <bottom style="hair">
        <color theme="0"/>
      </bottom>
      <diagonal/>
    </border>
    <border>
      <left style="hair">
        <color theme="0"/>
      </left>
      <right style="hair">
        <color theme="0"/>
      </right>
      <top style="medium">
        <color indexed="64"/>
      </top>
      <bottom style="hair">
        <color theme="0"/>
      </bottom>
      <diagonal/>
    </border>
    <border>
      <left style="hair">
        <color theme="0"/>
      </left>
      <right style="medium">
        <color indexed="64"/>
      </right>
      <top style="medium">
        <color indexed="64"/>
      </top>
      <bottom style="hair">
        <color theme="0"/>
      </bottom>
      <diagonal/>
    </border>
    <border>
      <left style="medium">
        <color indexed="64"/>
      </left>
      <right style="hair">
        <color theme="0"/>
      </right>
      <top style="hair">
        <color theme="0"/>
      </top>
      <bottom style="medium">
        <color indexed="64"/>
      </bottom>
      <diagonal/>
    </border>
    <border>
      <left style="hair">
        <color theme="0"/>
      </left>
      <right style="hair">
        <color theme="0"/>
      </right>
      <top style="hair">
        <color theme="0"/>
      </top>
      <bottom style="medium">
        <color indexed="64"/>
      </bottom>
      <diagonal/>
    </border>
    <border>
      <left style="hair">
        <color theme="0"/>
      </left>
      <right style="medium">
        <color indexed="64"/>
      </right>
      <top style="hair">
        <color theme="0"/>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double">
        <color indexed="64"/>
      </right>
      <top style="thin">
        <color indexed="64"/>
      </top>
      <bottom style="hair">
        <color indexed="64"/>
      </bottom>
      <diagonal/>
    </border>
    <border>
      <left/>
      <right style="double">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diagonal/>
    </border>
    <border>
      <left/>
      <right style="double">
        <color indexed="64"/>
      </right>
      <top style="medium">
        <color indexed="64"/>
      </top>
      <bottom/>
      <diagonal/>
    </border>
    <border>
      <left/>
      <right style="double">
        <color indexed="64"/>
      </right>
      <top/>
      <bottom/>
      <diagonal/>
    </border>
    <border>
      <left style="double">
        <color indexed="64"/>
      </left>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thin">
        <color theme="1" tint="0.499984740745262"/>
      </bottom>
      <diagonal/>
    </border>
    <border>
      <left/>
      <right style="hair">
        <color theme="1"/>
      </right>
      <top style="thin">
        <color theme="0" tint="-0.499984740745262"/>
      </top>
      <bottom/>
      <diagonal/>
    </border>
    <border>
      <left style="hair">
        <color indexed="64"/>
      </left>
      <right/>
      <top style="thin">
        <color theme="0" tint="-0.499984740745262"/>
      </top>
      <bottom style="thin">
        <color theme="1" tint="0.499984740745262"/>
      </bottom>
      <diagonal/>
    </border>
    <border>
      <left/>
      <right style="thin">
        <color indexed="64"/>
      </right>
      <top style="thin">
        <color theme="0" tint="-0.499984740745262"/>
      </top>
      <bottom style="thin">
        <color theme="1" tint="0.499984740745262"/>
      </bottom>
      <diagonal/>
    </border>
    <border>
      <left style="hair">
        <color theme="1"/>
      </left>
      <right/>
      <top/>
      <bottom style="thin">
        <color indexed="64"/>
      </bottom>
      <diagonal/>
    </border>
    <border>
      <left style="hair">
        <color theme="1"/>
      </left>
      <right/>
      <top style="thin">
        <color theme="0" tint="-0.499984740745262"/>
      </top>
      <bottom/>
      <diagonal/>
    </border>
    <border>
      <left/>
      <right style="medium">
        <color indexed="64"/>
      </right>
      <top/>
      <bottom style="thin">
        <color indexed="64"/>
      </bottom>
      <diagonal/>
    </border>
    <border>
      <left/>
      <right style="hair">
        <color theme="1"/>
      </right>
      <top style="thin">
        <color indexed="64"/>
      </top>
      <bottom/>
      <diagonal/>
    </border>
    <border>
      <left/>
      <right style="double">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theme="0" tint="-0.499984740745262"/>
      </bottom>
      <diagonal/>
    </border>
    <border>
      <left style="hair">
        <color indexed="64"/>
      </left>
      <right style="hair">
        <color indexed="64"/>
      </right>
      <top style="thin">
        <color theme="0" tint="-0.499984740745262"/>
      </top>
      <bottom/>
      <diagonal/>
    </border>
    <border>
      <left style="hair">
        <color indexed="64"/>
      </left>
      <right style="hair">
        <color indexed="64"/>
      </right>
      <top/>
      <bottom style="thin">
        <color indexed="64"/>
      </bottom>
      <diagonal/>
    </border>
    <border>
      <left/>
      <right style="hair">
        <color indexed="64"/>
      </right>
      <top/>
      <bottom/>
      <diagonal/>
    </border>
  </borders>
  <cellStyleXfs count="1">
    <xf numFmtId="0" fontId="0" fillId="0" borderId="0">
      <alignment vertical="center"/>
    </xf>
  </cellStyleXfs>
  <cellXfs count="938">
    <xf numFmtId="0" fontId="0" fillId="0" borderId="0" xfId="0">
      <alignment vertical="center"/>
    </xf>
    <xf numFmtId="0" fontId="0" fillId="0" borderId="0" xfId="0" applyAlignment="1">
      <alignment vertical="center" shrinkToFit="1"/>
    </xf>
    <xf numFmtId="0" fontId="0" fillId="2" borderId="0" xfId="0" applyFill="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0" fontId="0" fillId="2" borderId="0" xfId="0" applyFill="1" applyBorder="1" applyAlignment="1">
      <alignment vertical="center" shrinkToFit="1"/>
    </xf>
    <xf numFmtId="0" fontId="6" fillId="2" borderId="0" xfId="0" applyFont="1" applyFill="1" applyBorder="1" applyAlignment="1">
      <alignment vertical="center" shrinkToFit="1"/>
    </xf>
    <xf numFmtId="0" fontId="0" fillId="2" borderId="0" xfId="0" applyFill="1" applyBorder="1" applyAlignment="1">
      <alignment vertical="center" textRotation="255" shrinkToFit="1"/>
    </xf>
    <xf numFmtId="0" fontId="0" fillId="2" borderId="3" xfId="0" applyFill="1" applyBorder="1" applyAlignment="1">
      <alignment vertical="center" shrinkToFit="1"/>
    </xf>
    <xf numFmtId="0" fontId="0" fillId="2" borderId="0" xfId="0" applyFill="1" applyBorder="1" applyAlignment="1">
      <alignment vertical="top" shrinkToFit="1"/>
    </xf>
    <xf numFmtId="0" fontId="6" fillId="2" borderId="0" xfId="0" applyFont="1" applyFill="1" applyBorder="1" applyAlignment="1">
      <alignment horizontal="center" vertical="center" shrinkToFit="1"/>
    </xf>
    <xf numFmtId="0" fontId="6" fillId="2" borderId="0" xfId="0" applyFont="1" applyFill="1" applyBorder="1" applyAlignment="1">
      <alignment vertical="top" shrinkToFit="1"/>
    </xf>
    <xf numFmtId="0" fontId="8" fillId="2" borderId="0" xfId="0" applyFont="1" applyFill="1" applyBorder="1" applyAlignment="1">
      <alignment vertical="top" shrinkToFit="1"/>
    </xf>
    <xf numFmtId="0" fontId="0" fillId="2" borderId="6" xfId="0" applyFill="1" applyBorder="1" applyAlignment="1">
      <alignment vertical="center" shrinkToFit="1"/>
    </xf>
    <xf numFmtId="0" fontId="0" fillId="2" borderId="7" xfId="0" applyFill="1" applyBorder="1" applyAlignment="1">
      <alignment vertical="center" shrinkToFit="1"/>
    </xf>
    <xf numFmtId="0" fontId="0" fillId="0" borderId="0" xfId="0" applyFill="1" applyBorder="1" applyAlignment="1">
      <alignment horizontal="center" vertical="center" textRotation="255" shrinkToFit="1"/>
    </xf>
    <xf numFmtId="0" fontId="0" fillId="0" borderId="0" xfId="0" applyFill="1" applyBorder="1" applyAlignment="1">
      <alignment horizontal="left" vertical="top" wrapText="1" shrinkToFit="1"/>
    </xf>
    <xf numFmtId="0" fontId="8" fillId="0" borderId="0" xfId="0" applyFont="1" applyFill="1" applyBorder="1" applyAlignment="1">
      <alignment vertical="center" shrinkToFit="1"/>
    </xf>
    <xf numFmtId="0" fontId="3" fillId="2" borderId="5" xfId="0" applyFont="1" applyFill="1" applyBorder="1" applyAlignment="1">
      <alignment horizontal="center" vertical="center" shrinkToFit="1"/>
    </xf>
    <xf numFmtId="178" fontId="10" fillId="2" borderId="0" xfId="0" applyNumberFormat="1" applyFont="1" applyFill="1" applyBorder="1" applyAlignment="1">
      <alignment horizontal="center" vertical="center" shrinkToFit="1"/>
    </xf>
    <xf numFmtId="0" fontId="3" fillId="2" borderId="5" xfId="0" applyNumberFormat="1" applyFont="1" applyFill="1" applyBorder="1" applyAlignment="1">
      <alignment horizontal="center" vertical="center" shrinkToFit="1"/>
    </xf>
    <xf numFmtId="0" fontId="4" fillId="2" borderId="0" xfId="0" applyFont="1" applyFill="1" applyBorder="1" applyAlignment="1">
      <alignment vertical="center" shrinkToFit="1"/>
    </xf>
    <xf numFmtId="0" fontId="0" fillId="0" borderId="0" xfId="0" applyAlignment="1">
      <alignment horizontal="right" vertical="center"/>
    </xf>
    <xf numFmtId="0" fontId="0" fillId="0" borderId="0" xfId="0" applyAlignment="1">
      <alignment horizontal="left" vertical="center"/>
    </xf>
    <xf numFmtId="0" fontId="0" fillId="0" borderId="0" xfId="0" applyBorder="1">
      <alignment vertical="center"/>
    </xf>
    <xf numFmtId="0" fontId="14" fillId="0" borderId="0" xfId="0" applyFont="1" applyBorder="1" applyAlignment="1">
      <alignment vertical="center" textRotation="255"/>
    </xf>
    <xf numFmtId="0" fontId="0" fillId="0" borderId="0" xfId="0" applyFont="1">
      <alignment vertical="center"/>
    </xf>
    <xf numFmtId="0" fontId="13" fillId="0" borderId="0" xfId="0" applyFont="1">
      <alignment vertical="center"/>
    </xf>
    <xf numFmtId="0" fontId="17" fillId="0" borderId="0" xfId="0" applyFont="1" applyBorder="1" applyAlignment="1">
      <alignment horizontal="center" vertical="center"/>
    </xf>
    <xf numFmtId="0" fontId="23" fillId="0" borderId="0" xfId="0" applyFont="1">
      <alignment vertical="center"/>
    </xf>
    <xf numFmtId="0" fontId="23" fillId="0" borderId="0" xfId="0" applyFont="1" applyAlignment="1">
      <alignment horizontal="right" vertical="center"/>
    </xf>
    <xf numFmtId="0" fontId="0" fillId="0" borderId="0" xfId="0" applyBorder="1" applyAlignment="1">
      <alignment vertical="center" shrinkToFit="1"/>
    </xf>
    <xf numFmtId="0" fontId="1" fillId="0" borderId="0" xfId="0" applyFont="1">
      <alignment vertical="center"/>
    </xf>
    <xf numFmtId="0" fontId="0" fillId="0" borderId="0" xfId="0" applyFill="1" applyAlignment="1">
      <alignment vertical="center" shrinkToFit="1"/>
    </xf>
    <xf numFmtId="0" fontId="22" fillId="0" borderId="0" xfId="0" applyFont="1">
      <alignment vertical="center"/>
    </xf>
    <xf numFmtId="0" fontId="24" fillId="0" borderId="0" xfId="0" applyFont="1" applyBorder="1" applyAlignment="1">
      <alignment vertical="center"/>
    </xf>
    <xf numFmtId="0" fontId="29" fillId="0" borderId="0" xfId="0" applyFont="1" applyFill="1" applyBorder="1" applyAlignment="1">
      <alignment horizontal="center" vertical="center"/>
    </xf>
    <xf numFmtId="0" fontId="19" fillId="0" borderId="0" xfId="0" applyFont="1" applyBorder="1" applyAlignment="1">
      <alignment horizontal="center" vertical="center"/>
    </xf>
    <xf numFmtId="0" fontId="29" fillId="0" borderId="0" xfId="0" applyFont="1" applyFill="1" applyBorder="1" applyAlignment="1">
      <alignment vertical="center"/>
    </xf>
    <xf numFmtId="0" fontId="0" fillId="0" borderId="0" xfId="0" applyFill="1" applyBorder="1">
      <alignment vertical="center"/>
    </xf>
    <xf numFmtId="0" fontId="0" fillId="0" borderId="0" xfId="0" applyFont="1" applyFill="1">
      <alignment vertical="center"/>
    </xf>
    <xf numFmtId="0" fontId="40" fillId="0" borderId="0" xfId="0" applyFont="1">
      <alignment vertical="center"/>
    </xf>
    <xf numFmtId="0" fontId="40" fillId="0" borderId="0" xfId="0" applyFont="1" applyBorder="1" applyAlignment="1">
      <alignment vertical="center" shrinkToFit="1"/>
    </xf>
    <xf numFmtId="0" fontId="40" fillId="0" borderId="0" xfId="0" applyFont="1" applyBorder="1">
      <alignment vertical="center"/>
    </xf>
    <xf numFmtId="0" fontId="40" fillId="0" borderId="0" xfId="0" applyFont="1" applyBorder="1" applyAlignment="1">
      <alignment horizontal="center" vertical="center"/>
    </xf>
    <xf numFmtId="0" fontId="41" fillId="0" borderId="0" xfId="0" applyFont="1" applyBorder="1" applyAlignment="1">
      <alignment vertical="center" shrinkToFit="1"/>
    </xf>
    <xf numFmtId="0" fontId="40" fillId="0" borderId="0" xfId="0" applyFont="1" applyBorder="1" applyAlignment="1">
      <alignment horizontal="left" vertical="center"/>
    </xf>
    <xf numFmtId="0" fontId="1" fillId="0" borderId="0" xfId="0" applyFont="1" applyAlignment="1">
      <alignment horizontal="left" vertical="center"/>
    </xf>
    <xf numFmtId="0" fontId="24" fillId="0" borderId="0" xfId="0" applyFont="1">
      <alignment vertical="center"/>
    </xf>
    <xf numFmtId="0" fontId="42" fillId="0" borderId="0" xfId="0" applyFont="1">
      <alignment vertical="center"/>
    </xf>
    <xf numFmtId="0" fontId="24" fillId="0" borderId="0" xfId="0" applyFont="1" applyFill="1" applyAlignment="1">
      <alignment horizontal="left" vertical="center"/>
    </xf>
    <xf numFmtId="0" fontId="42" fillId="0" borderId="0" xfId="0" applyFont="1" applyAlignment="1">
      <alignment horizontal="right" vertical="center"/>
    </xf>
    <xf numFmtId="0" fontId="42" fillId="0" borderId="0" xfId="0" applyFont="1" applyAlignment="1">
      <alignment horizontal="left" vertical="center"/>
    </xf>
    <xf numFmtId="0" fontId="24" fillId="0" borderId="0" xfId="0" applyFont="1" applyFill="1" applyBorder="1" applyAlignment="1">
      <alignment vertical="center" shrinkToFit="1"/>
    </xf>
    <xf numFmtId="0" fontId="0" fillId="2" borderId="0" xfId="0" applyFont="1" applyFill="1" applyAlignment="1">
      <alignment vertical="center" shrinkToFit="1"/>
    </xf>
    <xf numFmtId="0" fontId="0" fillId="2" borderId="0" xfId="0" applyFont="1" applyFill="1" applyBorder="1" applyAlignment="1">
      <alignment vertical="center" shrinkToFit="1"/>
    </xf>
    <xf numFmtId="0" fontId="24" fillId="0" borderId="0" xfId="0" applyFont="1" applyFill="1" applyAlignment="1">
      <alignment vertical="center" shrinkToFit="1"/>
    </xf>
    <xf numFmtId="0" fontId="24" fillId="9" borderId="10" xfId="0" applyFont="1" applyFill="1" applyBorder="1" applyAlignment="1">
      <alignment horizontal="center" vertical="center" shrinkToFit="1"/>
    </xf>
    <xf numFmtId="0" fontId="24" fillId="9" borderId="72" xfId="0" applyFont="1" applyFill="1" applyBorder="1" applyAlignment="1">
      <alignment horizontal="center" vertical="center" shrinkToFit="1"/>
    </xf>
    <xf numFmtId="0" fontId="24" fillId="9" borderId="42" xfId="0" applyFont="1" applyFill="1" applyBorder="1" applyAlignment="1">
      <alignment horizontal="center" vertical="center" shrinkToFit="1"/>
    </xf>
    <xf numFmtId="0" fontId="24" fillId="9" borderId="52" xfId="0" applyFont="1" applyFill="1" applyBorder="1" applyAlignment="1">
      <alignment horizontal="center" vertical="center" shrinkToFit="1"/>
    </xf>
    <xf numFmtId="0" fontId="24" fillId="9" borderId="49" xfId="0" applyFont="1" applyFill="1" applyBorder="1" applyAlignment="1">
      <alignment horizontal="center" vertical="center" shrinkToFit="1"/>
    </xf>
    <xf numFmtId="0" fontId="24" fillId="9" borderId="106" xfId="0" applyFont="1" applyFill="1" applyBorder="1" applyAlignment="1">
      <alignment horizontal="center" vertical="center" shrinkToFit="1"/>
    </xf>
    <xf numFmtId="0" fontId="24" fillId="9" borderId="20" xfId="0" applyFont="1" applyFill="1" applyBorder="1" applyAlignment="1">
      <alignment horizontal="center" vertical="center" shrinkToFit="1"/>
    </xf>
    <xf numFmtId="0" fontId="24" fillId="9" borderId="33" xfId="0" applyFont="1" applyFill="1" applyBorder="1" applyAlignment="1">
      <alignment horizontal="center" vertical="center" shrinkToFit="1"/>
    </xf>
    <xf numFmtId="0" fontId="24" fillId="9" borderId="112" xfId="0" applyFont="1" applyFill="1" applyBorder="1" applyAlignment="1">
      <alignment horizontal="center" vertical="center" shrinkToFit="1"/>
    </xf>
    <xf numFmtId="0" fontId="24" fillId="12" borderId="0" xfId="0" applyFont="1" applyFill="1" applyAlignment="1">
      <alignment vertical="center" shrinkToFit="1"/>
    </xf>
    <xf numFmtId="0" fontId="24" fillId="12" borderId="0" xfId="0" applyFont="1" applyFill="1" applyAlignment="1">
      <alignment horizontal="center" vertical="center" shrinkToFit="1"/>
    </xf>
    <xf numFmtId="0" fontId="24" fillId="12" borderId="0" xfId="0" applyFont="1" applyFill="1" applyAlignment="1">
      <alignment vertical="center"/>
    </xf>
    <xf numFmtId="0" fontId="24" fillId="12" borderId="75" xfId="0" applyFont="1" applyFill="1" applyBorder="1" applyAlignment="1">
      <alignment horizontal="center" vertical="center" shrinkToFit="1"/>
    </xf>
    <xf numFmtId="0" fontId="24" fillId="12" borderId="17" xfId="0" applyFont="1" applyFill="1" applyBorder="1" applyAlignment="1">
      <alignment horizontal="center" vertical="center" wrapText="1" shrinkToFit="1"/>
    </xf>
    <xf numFmtId="0" fontId="24" fillId="12" borderId="0" xfId="0" applyFont="1" applyFill="1" applyBorder="1" applyAlignment="1">
      <alignment horizontal="center" vertical="center" shrinkToFit="1"/>
    </xf>
    <xf numFmtId="0" fontId="24" fillId="12" borderId="0" xfId="0" applyFont="1" applyFill="1" applyBorder="1" applyAlignment="1">
      <alignment vertical="center" shrinkToFit="1"/>
    </xf>
    <xf numFmtId="0" fontId="24" fillId="12" borderId="17" xfId="0" applyFont="1" applyFill="1" applyBorder="1" applyAlignment="1">
      <alignment vertical="center" shrinkToFit="1"/>
    </xf>
    <xf numFmtId="0" fontId="24" fillId="12" borderId="17" xfId="0" applyFont="1" applyFill="1" applyBorder="1" applyAlignment="1">
      <alignment horizontal="center" vertical="center" shrinkToFit="1"/>
    </xf>
    <xf numFmtId="0" fontId="24" fillId="12" borderId="10" xfId="0" applyFont="1" applyFill="1" applyBorder="1" applyAlignment="1">
      <alignment vertical="center" shrinkToFit="1"/>
    </xf>
    <xf numFmtId="0" fontId="24" fillId="12" borderId="116" xfId="0" applyFont="1" applyFill="1" applyBorder="1" applyAlignment="1">
      <alignment horizontal="center" vertical="center" shrinkToFit="1"/>
    </xf>
    <xf numFmtId="0" fontId="24" fillId="12" borderId="110" xfId="0" applyFont="1" applyFill="1" applyBorder="1" applyAlignment="1">
      <alignment horizontal="center" vertical="center" shrinkToFit="1"/>
    </xf>
    <xf numFmtId="0" fontId="24" fillId="12" borderId="103" xfId="0" applyFont="1" applyFill="1" applyBorder="1" applyAlignment="1">
      <alignment horizontal="center" vertical="center" shrinkToFit="1"/>
    </xf>
    <xf numFmtId="0" fontId="24" fillId="12" borderId="68" xfId="0" applyFont="1" applyFill="1" applyBorder="1" applyAlignment="1">
      <alignment vertical="center" shrinkToFit="1"/>
    </xf>
    <xf numFmtId="0" fontId="24" fillId="12" borderId="42" xfId="0" applyFont="1" applyFill="1" applyBorder="1" applyAlignment="1">
      <alignment horizontal="center" vertical="center" shrinkToFit="1"/>
    </xf>
    <xf numFmtId="0" fontId="24" fillId="12" borderId="31" xfId="0" applyFont="1" applyFill="1" applyBorder="1" applyAlignment="1">
      <alignment horizontal="center" vertical="center" shrinkToFit="1"/>
    </xf>
    <xf numFmtId="0" fontId="24" fillId="12" borderId="122" xfId="0" applyFont="1" applyFill="1" applyBorder="1" applyAlignment="1">
      <alignment horizontal="center" vertical="center" shrinkToFit="1"/>
    </xf>
    <xf numFmtId="0" fontId="24" fillId="12" borderId="52" xfId="0" applyFont="1" applyFill="1" applyBorder="1" applyAlignment="1">
      <alignment horizontal="center" vertical="center" shrinkToFit="1"/>
    </xf>
    <xf numFmtId="0" fontId="24" fillId="12" borderId="49" xfId="0" applyFont="1" applyFill="1" applyBorder="1" applyAlignment="1">
      <alignment horizontal="center" vertical="center" shrinkToFit="1"/>
    </xf>
    <xf numFmtId="0" fontId="24" fillId="12" borderId="12" xfId="0" applyFont="1" applyFill="1" applyBorder="1" applyAlignment="1">
      <alignment horizontal="center" vertical="center" shrinkToFit="1"/>
    </xf>
    <xf numFmtId="0" fontId="24" fillId="12" borderId="123" xfId="0" applyFont="1" applyFill="1" applyBorder="1" applyAlignment="1">
      <alignment horizontal="center" vertical="center" shrinkToFit="1"/>
    </xf>
    <xf numFmtId="0" fontId="24" fillId="12" borderId="12" xfId="0" applyFont="1" applyFill="1" applyBorder="1" applyAlignment="1">
      <alignment vertical="center" shrinkToFit="1"/>
    </xf>
    <xf numFmtId="0" fontId="24" fillId="12" borderId="20" xfId="0" applyFont="1" applyFill="1" applyBorder="1" applyAlignment="1">
      <alignment horizontal="center" vertical="center" shrinkToFit="1"/>
    </xf>
    <xf numFmtId="0" fontId="24" fillId="12" borderId="72" xfId="0" applyFont="1" applyFill="1" applyBorder="1" applyAlignment="1">
      <alignment horizontal="center" vertical="center" shrinkToFit="1"/>
    </xf>
    <xf numFmtId="0" fontId="24" fillId="12" borderId="46" xfId="0" applyFont="1" applyFill="1" applyBorder="1" applyAlignment="1">
      <alignment horizontal="center" vertical="center" shrinkToFit="1"/>
    </xf>
    <xf numFmtId="0" fontId="24" fillId="12" borderId="124" xfId="0" applyFont="1" applyFill="1" applyBorder="1" applyAlignment="1">
      <alignment horizontal="center" vertical="center" shrinkToFit="1"/>
    </xf>
    <xf numFmtId="0" fontId="24" fillId="12" borderId="112" xfId="0" applyFont="1" applyFill="1" applyBorder="1" applyAlignment="1">
      <alignment horizontal="center" vertical="center" shrinkToFit="1"/>
    </xf>
    <xf numFmtId="0" fontId="24" fillId="12" borderId="66" xfId="0" applyFont="1" applyFill="1" applyBorder="1" applyAlignment="1">
      <alignment horizontal="center" vertical="center" shrinkToFit="1"/>
    </xf>
    <xf numFmtId="0" fontId="24" fillId="12" borderId="120" xfId="0" applyFont="1" applyFill="1" applyBorder="1" applyAlignment="1">
      <alignment horizontal="center" vertical="center" shrinkToFit="1"/>
    </xf>
    <xf numFmtId="0" fontId="24" fillId="12" borderId="106" xfId="0" applyFont="1" applyFill="1" applyBorder="1" applyAlignment="1">
      <alignment horizontal="center" vertical="center" shrinkToFit="1"/>
    </xf>
    <xf numFmtId="0" fontId="24" fillId="12" borderId="121" xfId="0" applyFont="1" applyFill="1" applyBorder="1" applyAlignment="1">
      <alignment horizontal="center" vertical="center" shrinkToFit="1"/>
    </xf>
    <xf numFmtId="0" fontId="24" fillId="12" borderId="27" xfId="0" applyFont="1" applyFill="1" applyBorder="1" applyAlignment="1">
      <alignment horizontal="center" vertical="center" shrinkToFit="1"/>
    </xf>
    <xf numFmtId="0" fontId="24" fillId="12" borderId="33" xfId="0" applyFont="1" applyFill="1" applyBorder="1" applyAlignment="1">
      <alignment horizontal="center" vertical="center" shrinkToFit="1"/>
    </xf>
    <xf numFmtId="0" fontId="24" fillId="12" borderId="102" xfId="0" applyFont="1" applyFill="1" applyBorder="1" applyAlignment="1">
      <alignment horizontal="center" vertical="center" shrinkToFit="1"/>
    </xf>
    <xf numFmtId="0" fontId="24" fillId="12" borderId="117" xfId="0" applyFont="1" applyFill="1" applyBorder="1" applyAlignment="1">
      <alignment horizontal="center" vertical="center" shrinkToFit="1"/>
    </xf>
    <xf numFmtId="0" fontId="24" fillId="12" borderId="113" xfId="0" applyFont="1" applyFill="1" applyBorder="1" applyAlignment="1">
      <alignment horizontal="center" vertical="center" shrinkToFit="1"/>
    </xf>
    <xf numFmtId="0" fontId="24" fillId="12" borderId="114" xfId="0" applyFont="1" applyFill="1" applyBorder="1" applyAlignment="1">
      <alignment horizontal="center" vertical="center" shrinkToFit="1"/>
    </xf>
    <xf numFmtId="0" fontId="24" fillId="12" borderId="70" xfId="0" applyFont="1" applyFill="1" applyBorder="1" applyAlignment="1">
      <alignment horizontal="center" vertical="center" shrinkToFit="1"/>
    </xf>
    <xf numFmtId="0" fontId="24" fillId="11" borderId="52" xfId="0" applyFont="1" applyFill="1" applyBorder="1" applyAlignment="1">
      <alignment horizontal="center" vertical="center" shrinkToFit="1"/>
    </xf>
    <xf numFmtId="0" fontId="24" fillId="11" borderId="10" xfId="0" applyFont="1" applyFill="1" applyBorder="1" applyAlignment="1">
      <alignment horizontal="center" vertical="center" shrinkToFit="1"/>
    </xf>
    <xf numFmtId="0" fontId="24" fillId="11" borderId="111" xfId="0" applyFont="1" applyFill="1" applyBorder="1" applyAlignment="1">
      <alignment horizontal="center" vertical="center" shrinkToFit="1"/>
    </xf>
    <xf numFmtId="0" fontId="24" fillId="11" borderId="72" xfId="0" applyFont="1" applyFill="1" applyBorder="1" applyAlignment="1">
      <alignment horizontal="center" vertical="center" shrinkToFit="1"/>
    </xf>
    <xf numFmtId="0" fontId="24" fillId="11" borderId="106" xfId="0" applyFont="1" applyFill="1" applyBorder="1" applyAlignment="1">
      <alignment horizontal="center" vertical="center" shrinkToFit="1"/>
    </xf>
    <xf numFmtId="0" fontId="24" fillId="11" borderId="42" xfId="0" applyFont="1" applyFill="1" applyBorder="1" applyAlignment="1">
      <alignment horizontal="center" vertical="center" shrinkToFit="1"/>
    </xf>
    <xf numFmtId="0" fontId="24" fillId="11" borderId="23" xfId="0" applyFont="1" applyFill="1" applyBorder="1" applyAlignment="1">
      <alignment horizontal="center" vertical="center" shrinkToFit="1"/>
    </xf>
    <xf numFmtId="0" fontId="24" fillId="11" borderId="102" xfId="0" applyFont="1" applyFill="1" applyBorder="1" applyAlignment="1">
      <alignment horizontal="center" vertical="center" shrinkToFit="1"/>
    </xf>
    <xf numFmtId="0" fontId="24" fillId="11" borderId="110" xfId="0" applyFont="1" applyFill="1" applyBorder="1" applyAlignment="1">
      <alignment horizontal="center" vertical="center" shrinkToFit="1"/>
    </xf>
    <xf numFmtId="0" fontId="24" fillId="11" borderId="103" xfId="0" applyFont="1" applyFill="1" applyBorder="1" applyAlignment="1">
      <alignment horizontal="center" vertical="center" shrinkToFit="1"/>
    </xf>
    <xf numFmtId="0" fontId="24" fillId="11" borderId="118" xfId="0" applyFont="1" applyFill="1" applyBorder="1" applyAlignment="1">
      <alignment horizontal="center" vertical="center" shrinkToFit="1"/>
    </xf>
    <xf numFmtId="0" fontId="24" fillId="11" borderId="73" xfId="0" applyFont="1" applyFill="1" applyBorder="1" applyAlignment="1">
      <alignment horizontal="center" vertical="center" shrinkToFit="1"/>
    </xf>
    <xf numFmtId="0" fontId="24" fillId="11" borderId="119" xfId="0" applyFont="1" applyFill="1" applyBorder="1" applyAlignment="1">
      <alignment horizontal="center" vertical="center" shrinkToFit="1"/>
    </xf>
    <xf numFmtId="0" fontId="24" fillId="12" borderId="0" xfId="0" applyFont="1" applyFill="1" applyAlignment="1">
      <alignment horizontal="center" vertical="center" wrapText="1" shrinkToFit="1"/>
    </xf>
    <xf numFmtId="0" fontId="24" fillId="12" borderId="50" xfId="0" applyFont="1" applyFill="1" applyBorder="1" applyAlignment="1">
      <alignment horizontal="center" vertical="center" shrinkToFit="1"/>
    </xf>
    <xf numFmtId="0" fontId="24" fillId="12" borderId="1" xfId="0" applyFont="1" applyFill="1" applyBorder="1" applyAlignment="1">
      <alignment horizontal="center" vertical="center" shrinkToFit="1"/>
    </xf>
    <xf numFmtId="0" fontId="24" fillId="12" borderId="85" xfId="0" applyFont="1" applyFill="1" applyBorder="1" applyAlignment="1">
      <alignment horizontal="center" vertical="center" shrinkToFit="1"/>
    </xf>
    <xf numFmtId="0" fontId="24" fillId="12" borderId="38" xfId="0" applyFont="1" applyFill="1" applyBorder="1" applyAlignment="1">
      <alignment horizontal="center" vertical="center" shrinkToFit="1"/>
    </xf>
    <xf numFmtId="0" fontId="24" fillId="12" borderId="77" xfId="0" applyFont="1" applyFill="1" applyBorder="1" applyAlignment="1">
      <alignment horizontal="center" vertical="center" shrinkToFit="1"/>
    </xf>
    <xf numFmtId="0" fontId="24" fillId="12" borderId="115" xfId="0" applyFont="1" applyFill="1" applyBorder="1" applyAlignment="1">
      <alignment horizontal="center" vertical="center" shrinkToFit="1"/>
    </xf>
    <xf numFmtId="0" fontId="35" fillId="2" borderId="0" xfId="0" applyFont="1" applyFill="1" applyBorder="1" applyAlignment="1">
      <alignment horizontal="center" vertical="center" shrinkToFit="1"/>
    </xf>
    <xf numFmtId="0" fontId="0" fillId="0" borderId="0" xfId="0" applyFont="1" applyFill="1" applyAlignment="1">
      <alignment vertical="center" shrinkToFit="1"/>
    </xf>
    <xf numFmtId="0" fontId="3" fillId="0" borderId="0" xfId="0" applyFont="1" applyFill="1" applyBorder="1" applyAlignment="1">
      <alignment vertical="center" shrinkToFit="1"/>
    </xf>
    <xf numFmtId="0" fontId="3" fillId="12" borderId="0" xfId="0" applyFont="1" applyFill="1" applyBorder="1" applyAlignment="1">
      <alignment vertical="center" shrinkToFit="1"/>
    </xf>
    <xf numFmtId="0" fontId="0" fillId="12" borderId="0" xfId="0" applyFill="1" applyBorder="1" applyAlignment="1">
      <alignment vertical="center" shrinkToFit="1"/>
    </xf>
    <xf numFmtId="0" fontId="24" fillId="12" borderId="25" xfId="0" applyFont="1" applyFill="1" applyBorder="1" applyAlignment="1">
      <alignment horizontal="center" vertical="center" shrinkToFit="1"/>
    </xf>
    <xf numFmtId="0" fontId="32" fillId="0" borderId="106" xfId="0" applyFont="1" applyFill="1" applyBorder="1" applyAlignment="1">
      <alignment horizontal="center" vertical="center" shrinkToFit="1"/>
    </xf>
    <xf numFmtId="0" fontId="32" fillId="0" borderId="27" xfId="0" applyFont="1" applyFill="1" applyBorder="1" applyAlignment="1">
      <alignment horizontal="center" vertical="center" shrinkToFit="1"/>
    </xf>
    <xf numFmtId="0" fontId="32" fillId="9" borderId="115" xfId="0" applyFont="1" applyFill="1" applyBorder="1" applyAlignment="1">
      <alignment horizontal="center" vertical="center" shrinkToFit="1"/>
    </xf>
    <xf numFmtId="0" fontId="32" fillId="9" borderId="112" xfId="0" applyFont="1" applyFill="1" applyBorder="1" applyAlignment="1">
      <alignment horizontal="center" vertical="center" shrinkToFit="1"/>
    </xf>
    <xf numFmtId="0" fontId="24" fillId="11" borderId="94" xfId="0" applyFont="1" applyFill="1" applyBorder="1" applyAlignment="1">
      <alignment horizontal="center" vertical="center" shrinkToFit="1"/>
    </xf>
    <xf numFmtId="0" fontId="32" fillId="11" borderId="42" xfId="0" applyFont="1" applyFill="1" applyBorder="1" applyAlignment="1">
      <alignment horizontal="center" vertical="center" shrinkToFit="1"/>
    </xf>
    <xf numFmtId="0" fontId="32" fillId="11" borderId="52" xfId="0" applyFont="1" applyFill="1" applyBorder="1" applyAlignment="1">
      <alignment horizontal="center" vertical="center" shrinkToFit="1"/>
    </xf>
    <xf numFmtId="0" fontId="32" fillId="11" borderId="104" xfId="0" applyFont="1" applyFill="1" applyBorder="1" applyAlignment="1">
      <alignment horizontal="center" vertical="center" shrinkToFit="1"/>
    </xf>
    <xf numFmtId="0" fontId="32" fillId="11" borderId="72" xfId="0" applyFont="1" applyFill="1" applyBorder="1" applyAlignment="1">
      <alignment horizontal="center" vertical="center" shrinkToFit="1"/>
    </xf>
    <xf numFmtId="0" fontId="32" fillId="11" borderId="23" xfId="0" applyFont="1" applyFill="1" applyBorder="1" applyAlignment="1">
      <alignment horizontal="center" vertical="center" shrinkToFit="1"/>
    </xf>
    <xf numFmtId="0" fontId="6" fillId="13" borderId="4" xfId="0" applyFont="1" applyFill="1" applyBorder="1" applyAlignment="1">
      <alignment horizontal="center" vertical="center" shrinkToFit="1"/>
    </xf>
    <xf numFmtId="0" fontId="4" fillId="0" borderId="0" xfId="0" applyFont="1" applyFill="1" applyBorder="1" applyAlignment="1">
      <alignment vertical="center" shrinkToFit="1"/>
    </xf>
    <xf numFmtId="0" fontId="24" fillId="0" borderId="0" xfId="0" applyFont="1" applyFill="1" applyAlignment="1">
      <alignment horizontal="center" vertical="center" shrinkToFit="1"/>
    </xf>
    <xf numFmtId="0" fontId="24" fillId="12" borderId="10" xfId="0" applyFont="1" applyFill="1" applyBorder="1" applyAlignment="1">
      <alignment horizontal="center" vertical="center" shrinkToFit="1"/>
    </xf>
    <xf numFmtId="0" fontId="19" fillId="2" borderId="0" xfId="0" applyFont="1" applyFill="1" applyBorder="1" applyAlignment="1">
      <alignment vertical="center" wrapText="1" shrinkToFit="1"/>
    </xf>
    <xf numFmtId="0" fontId="8" fillId="13" borderId="4" xfId="0" applyFont="1" applyFill="1" applyBorder="1" applyAlignment="1">
      <alignment horizontal="center" vertical="center" shrinkToFit="1"/>
    </xf>
    <xf numFmtId="0" fontId="0" fillId="13" borderId="5" xfId="0" applyFill="1" applyBorder="1" applyAlignment="1">
      <alignment horizontal="center" vertical="center" wrapText="1" shrinkToFit="1"/>
    </xf>
    <xf numFmtId="0" fontId="57" fillId="13" borderId="8" xfId="0" applyFont="1" applyFill="1" applyBorder="1" applyAlignment="1">
      <alignment vertical="center" shrinkToFit="1"/>
    </xf>
    <xf numFmtId="0" fontId="58" fillId="13" borderId="9" xfId="0" applyFont="1" applyFill="1" applyBorder="1" applyAlignment="1">
      <alignment vertical="center" shrinkToFit="1"/>
    </xf>
    <xf numFmtId="0" fontId="0" fillId="13" borderId="0" xfId="0" applyFill="1" applyBorder="1" applyAlignment="1">
      <alignment vertical="center" shrinkToFit="1"/>
    </xf>
    <xf numFmtId="0" fontId="57" fillId="13" borderId="1" xfId="0" applyFont="1" applyFill="1" applyBorder="1" applyAlignment="1">
      <alignment horizontal="center" vertical="center" shrinkToFit="1"/>
    </xf>
    <xf numFmtId="0" fontId="56" fillId="13" borderId="0" xfId="0" applyFont="1" applyFill="1" applyBorder="1" applyAlignment="1">
      <alignment vertical="center" shrinkToFit="1"/>
    </xf>
    <xf numFmtId="0" fontId="57" fillId="13" borderId="2" xfId="0" applyFont="1" applyFill="1" applyBorder="1" applyAlignment="1">
      <alignment horizontal="center" vertical="center" shrinkToFit="1"/>
    </xf>
    <xf numFmtId="0" fontId="59" fillId="13" borderId="0" xfId="0" applyFont="1" applyFill="1" applyBorder="1" applyAlignment="1">
      <alignment horizontal="center" vertical="center" wrapText="1" shrinkToFit="1"/>
    </xf>
    <xf numFmtId="0" fontId="58" fillId="13" borderId="7" xfId="0" applyFont="1" applyFill="1" applyBorder="1" applyAlignment="1">
      <alignment horizontal="center" vertical="center" shrinkToFit="1"/>
    </xf>
    <xf numFmtId="0" fontId="58" fillId="13" borderId="0" xfId="0" applyFont="1" applyFill="1" applyBorder="1" applyAlignment="1">
      <alignment horizontal="center" vertical="center" shrinkToFit="1"/>
    </xf>
    <xf numFmtId="0" fontId="6" fillId="13" borderId="3" xfId="0" applyFont="1" applyFill="1" applyBorder="1" applyAlignment="1">
      <alignment horizontal="center" vertical="center" shrinkToFit="1"/>
    </xf>
    <xf numFmtId="0" fontId="0" fillId="13" borderId="0" xfId="0" applyFill="1" applyAlignment="1">
      <alignment vertical="center" shrinkToFit="1"/>
    </xf>
    <xf numFmtId="0" fontId="19" fillId="13" borderId="0" xfId="0" applyFont="1" applyFill="1" applyBorder="1" applyAlignment="1">
      <alignment vertical="center" wrapText="1" shrinkToFit="1"/>
    </xf>
    <xf numFmtId="0" fontId="6" fillId="13" borderId="0" xfId="0" applyFont="1" applyFill="1" applyBorder="1" applyAlignment="1">
      <alignment vertical="center" shrinkToFit="1"/>
    </xf>
    <xf numFmtId="0" fontId="53" fillId="13" borderId="0" xfId="0" applyFont="1" applyFill="1" applyBorder="1" applyAlignment="1">
      <alignment horizontal="left" vertical="center" shrinkToFit="1"/>
    </xf>
    <xf numFmtId="0" fontId="53" fillId="13" borderId="6" xfId="0" applyFont="1" applyFill="1" applyBorder="1" applyAlignment="1">
      <alignment horizontal="left" vertical="center" shrinkToFit="1"/>
    </xf>
    <xf numFmtId="0" fontId="11" fillId="13" borderId="0" xfId="0" applyFont="1" applyFill="1" applyBorder="1" applyAlignment="1">
      <alignment vertical="center" shrinkToFit="1"/>
    </xf>
    <xf numFmtId="0" fontId="7" fillId="13" borderId="0" xfId="0" applyFont="1" applyFill="1" applyBorder="1" applyAlignment="1">
      <alignment vertical="center" shrinkToFit="1"/>
    </xf>
    <xf numFmtId="0" fontId="25" fillId="13" borderId="68" xfId="0" applyFont="1" applyFill="1" applyBorder="1" applyAlignment="1">
      <alignment vertical="center" shrinkToFit="1"/>
    </xf>
    <xf numFmtId="0" fontId="11" fillId="13" borderId="0" xfId="0" applyFont="1" applyFill="1" applyBorder="1" applyAlignment="1">
      <alignment horizontal="center" vertical="center" shrinkToFit="1"/>
    </xf>
    <xf numFmtId="0" fontId="0" fillId="13" borderId="0" xfId="0" applyFont="1" applyFill="1" applyAlignment="1">
      <alignment vertical="center" shrinkToFit="1"/>
    </xf>
    <xf numFmtId="0" fontId="0" fillId="13" borderId="0" xfId="0" applyFont="1" applyFill="1" applyBorder="1" applyAlignment="1">
      <alignment vertical="center" shrinkToFit="1"/>
    </xf>
    <xf numFmtId="0" fontId="19" fillId="14" borderId="0" xfId="0" applyFont="1" applyFill="1" applyBorder="1" applyAlignment="1">
      <alignment vertical="center" wrapText="1" shrinkToFit="1"/>
    </xf>
    <xf numFmtId="0" fontId="11" fillId="14" borderId="0" xfId="0" applyFont="1" applyFill="1" applyBorder="1" applyAlignment="1">
      <alignment horizontal="center" vertical="center" shrinkToFit="1"/>
    </xf>
    <xf numFmtId="0" fontId="0" fillId="14" borderId="0" xfId="0" applyFont="1" applyFill="1" applyBorder="1" applyAlignment="1">
      <alignment vertical="center" shrinkToFit="1"/>
    </xf>
    <xf numFmtId="0" fontId="6" fillId="13" borderId="2" xfId="0" applyFont="1" applyFill="1" applyBorder="1" applyAlignment="1">
      <alignment horizontal="center" vertical="center" shrinkToFit="1"/>
    </xf>
    <xf numFmtId="0" fontId="24" fillId="12" borderId="113" xfId="0" applyFont="1" applyFill="1" applyBorder="1" applyAlignment="1">
      <alignment horizontal="center" vertical="center" wrapText="1" shrinkToFit="1"/>
    </xf>
    <xf numFmtId="0" fontId="24" fillId="12" borderId="102" xfId="0" applyFont="1" applyFill="1" applyBorder="1" applyAlignment="1">
      <alignment horizontal="center" vertical="center" wrapText="1" shrinkToFit="1"/>
    </xf>
    <xf numFmtId="0" fontId="46" fillId="0" borderId="0" xfId="0" applyFont="1" applyAlignment="1">
      <alignment horizontal="center" vertical="center"/>
    </xf>
    <xf numFmtId="0" fontId="62" fillId="0" borderId="0" xfId="0" applyFont="1" applyFill="1" applyBorder="1" applyAlignment="1">
      <alignment horizontal="center" vertical="center" shrinkToFit="1"/>
    </xf>
    <xf numFmtId="0" fontId="3" fillId="13" borderId="0" xfId="0" applyFont="1" applyFill="1" applyBorder="1" applyAlignment="1">
      <alignment vertical="center" shrinkToFit="1"/>
    </xf>
    <xf numFmtId="0" fontId="52" fillId="13" borderId="0" xfId="0" applyFont="1" applyFill="1" applyBorder="1" applyAlignment="1">
      <alignment horizontal="left" vertical="center" shrinkToFit="1"/>
    </xf>
    <xf numFmtId="0" fontId="52" fillId="13" borderId="6" xfId="0" applyFont="1" applyFill="1" applyBorder="1" applyAlignment="1">
      <alignment horizontal="left" vertical="center" shrinkToFit="1"/>
    </xf>
    <xf numFmtId="0" fontId="2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49" fillId="0" borderId="0" xfId="0" applyFont="1" applyFill="1" applyBorder="1" applyAlignment="1">
      <alignment vertical="center" wrapText="1" shrinkToFit="1"/>
    </xf>
    <xf numFmtId="0" fontId="54" fillId="13" borderId="127" xfId="0" applyFont="1" applyFill="1" applyBorder="1" applyAlignment="1">
      <alignment vertical="center" shrinkToFit="1"/>
    </xf>
    <xf numFmtId="0" fontId="12" fillId="13" borderId="127" xfId="0" applyFont="1" applyFill="1" applyBorder="1" applyAlignment="1">
      <alignment horizontal="center" vertical="center" shrinkToFit="1"/>
    </xf>
    <xf numFmtId="0" fontId="54" fillId="13" borderId="127" xfId="0" applyFont="1" applyFill="1" applyBorder="1" applyAlignment="1">
      <alignment horizontal="center" vertical="center" shrinkToFit="1"/>
    </xf>
    <xf numFmtId="0" fontId="54" fillId="13" borderId="127" xfId="0" quotePrefix="1" applyFont="1" applyFill="1" applyBorder="1" applyAlignment="1">
      <alignment vertical="center" shrinkToFit="1"/>
    </xf>
    <xf numFmtId="0" fontId="0" fillId="14" borderId="0" xfId="0" applyFill="1" applyAlignment="1">
      <alignment vertical="center" shrinkToFit="1"/>
    </xf>
    <xf numFmtId="0" fontId="1" fillId="0" borderId="0" xfId="0" applyFont="1" applyFill="1" applyBorder="1">
      <alignment vertical="center"/>
    </xf>
    <xf numFmtId="0" fontId="1" fillId="0" borderId="0" xfId="0" applyFont="1" applyBorder="1" applyAlignment="1">
      <alignment horizontal="center" vertical="center" textRotation="255"/>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Border="1" applyAlignment="1">
      <alignment horizontal="center" vertical="center"/>
    </xf>
    <xf numFmtId="0" fontId="42" fillId="0" borderId="0" xfId="0" applyFont="1" applyBorder="1" applyAlignment="1">
      <alignment horizontal="center" vertical="center"/>
    </xf>
    <xf numFmtId="0" fontId="24" fillId="0" borderId="0" xfId="0" applyFont="1" applyBorder="1" applyAlignment="1">
      <alignment horizontal="left" vertical="center"/>
    </xf>
    <xf numFmtId="0" fontId="32" fillId="0" borderId="0" xfId="0" applyFont="1" applyAlignment="1">
      <alignment vertical="center"/>
    </xf>
    <xf numFmtId="0" fontId="22" fillId="0" borderId="0" xfId="0" applyFont="1" applyAlignment="1">
      <alignment horizontal="left" vertical="center"/>
    </xf>
    <xf numFmtId="0" fontId="1" fillId="0" borderId="0" xfId="0" applyFont="1" applyBorder="1" applyAlignment="1">
      <alignment horizontal="left" vertical="center"/>
    </xf>
    <xf numFmtId="0" fontId="32" fillId="11" borderId="10" xfId="0" applyFont="1" applyFill="1" applyBorder="1" applyAlignment="1">
      <alignment horizontal="center" vertical="center" shrinkToFit="1"/>
    </xf>
    <xf numFmtId="0" fontId="40" fillId="0" borderId="0" xfId="0" applyFont="1" applyBorder="1" applyAlignment="1">
      <alignment horizontal="center" vertical="center" shrinkToFit="1"/>
    </xf>
    <xf numFmtId="0" fontId="24" fillId="0" borderId="0" xfId="0" applyFont="1" applyAlignment="1">
      <alignment horizontal="right" vertical="center"/>
    </xf>
    <xf numFmtId="0" fontId="0" fillId="0" borderId="0" xfId="0" applyAlignment="1">
      <alignment horizontal="center" vertical="center"/>
    </xf>
    <xf numFmtId="0" fontId="14" fillId="0" borderId="0" xfId="0" applyFont="1" applyAlignment="1">
      <alignment horizontal="left" vertical="center"/>
    </xf>
    <xf numFmtId="0" fontId="6" fillId="3" borderId="4" xfId="0" applyFont="1" applyFill="1" applyBorder="1" applyAlignment="1">
      <alignment horizontal="center" vertical="center" shrinkToFit="1"/>
    </xf>
    <xf numFmtId="0" fontId="0" fillId="2" borderId="2" xfId="0" applyFill="1" applyBorder="1" applyAlignment="1">
      <alignment horizontal="center" vertical="center" shrinkToFit="1"/>
    </xf>
    <xf numFmtId="0" fontId="24" fillId="12" borderId="41" xfId="0" applyFont="1" applyFill="1" applyBorder="1" applyAlignment="1">
      <alignment horizontal="center" vertical="center" shrinkToFit="1"/>
    </xf>
    <xf numFmtId="0" fontId="24" fillId="12" borderId="22" xfId="0" applyFont="1" applyFill="1" applyBorder="1" applyAlignment="1">
      <alignment horizontal="center" vertical="center" shrinkToFit="1"/>
    </xf>
    <xf numFmtId="0" fontId="24" fillId="12" borderId="111" xfId="0" applyFont="1" applyFill="1" applyBorder="1" applyAlignment="1">
      <alignment horizontal="center" vertical="center" shrinkToFit="1"/>
    </xf>
    <xf numFmtId="0" fontId="24" fillId="12" borderId="65" xfId="0" applyFont="1" applyFill="1" applyBorder="1" applyAlignment="1">
      <alignment horizontal="center" vertical="center" shrinkToFit="1"/>
    </xf>
    <xf numFmtId="0" fontId="24" fillId="12" borderId="23" xfId="0" applyFont="1" applyFill="1" applyBorder="1" applyAlignment="1">
      <alignment horizontal="center" vertical="center" shrinkToFit="1"/>
    </xf>
    <xf numFmtId="0" fontId="0" fillId="2" borderId="0" xfId="0" applyFill="1" applyBorder="1" applyAlignment="1">
      <alignment horizontal="center" vertical="center" shrinkToFit="1"/>
    </xf>
    <xf numFmtId="0" fontId="24" fillId="12" borderId="80" xfId="0" applyFont="1" applyFill="1" applyBorder="1" applyAlignment="1">
      <alignment horizontal="center" vertical="center" shrinkToFit="1"/>
    </xf>
    <xf numFmtId="0" fontId="0" fillId="2" borderId="0" xfId="0" applyFill="1" applyBorder="1" applyAlignment="1">
      <alignment horizontal="left" vertical="top" wrapText="1" shrinkToFit="1"/>
    </xf>
    <xf numFmtId="0" fontId="9" fillId="2" borderId="0" xfId="0" applyFont="1" applyFill="1" applyBorder="1" applyAlignment="1">
      <alignment horizontal="center" vertical="center" shrinkToFit="1"/>
    </xf>
    <xf numFmtId="0" fontId="55" fillId="0" borderId="4" xfId="0" applyFont="1" applyFill="1" applyBorder="1" applyAlignment="1" applyProtection="1">
      <alignment horizontal="center" vertical="center" shrinkToFit="1"/>
      <protection locked="0"/>
    </xf>
    <xf numFmtId="0" fontId="55" fillId="0" borderId="127" xfId="0" applyFont="1" applyFill="1" applyBorder="1" applyAlignment="1" applyProtection="1">
      <alignment horizontal="center" vertical="center" shrinkToFit="1"/>
      <protection locked="0"/>
    </xf>
    <xf numFmtId="0" fontId="12" fillId="0" borderId="127" xfId="0" applyFont="1" applyFill="1" applyBorder="1" applyAlignment="1" applyProtection="1">
      <alignment horizontal="center" vertical="center" shrinkToFit="1"/>
      <protection locked="0"/>
    </xf>
    <xf numFmtId="0" fontId="54" fillId="0" borderId="127" xfId="0" applyFont="1" applyFill="1" applyBorder="1" applyAlignment="1" applyProtection="1">
      <alignment horizontal="center" vertical="center" shrinkToFit="1"/>
      <protection locked="0"/>
    </xf>
    <xf numFmtId="0" fontId="54" fillId="0" borderId="127" xfId="0" quotePrefix="1" applyFont="1" applyFill="1" applyBorder="1" applyAlignment="1" applyProtection="1">
      <alignment vertical="center" shrinkToFit="1"/>
      <protection locked="0"/>
    </xf>
    <xf numFmtId="0" fontId="54" fillId="0" borderId="3" xfId="0" quotePrefix="1" applyFont="1" applyFill="1" applyBorder="1" applyAlignment="1" applyProtection="1">
      <alignment vertical="center" shrinkToFit="1"/>
      <protection locked="0"/>
    </xf>
    <xf numFmtId="0" fontId="0" fillId="0" borderId="0" xfId="0" applyAlignment="1">
      <alignment horizontal="center" vertical="center"/>
    </xf>
    <xf numFmtId="0" fontId="24" fillId="12" borderId="22" xfId="0" applyFont="1" applyFill="1" applyBorder="1" applyAlignment="1">
      <alignment horizontal="center" vertical="center" shrinkToFit="1"/>
    </xf>
    <xf numFmtId="0" fontId="24" fillId="12" borderId="65" xfId="0" applyFont="1" applyFill="1" applyBorder="1" applyAlignment="1">
      <alignment horizontal="center" vertical="center" shrinkToFit="1"/>
    </xf>
    <xf numFmtId="0" fontId="24" fillId="12" borderId="111" xfId="0" applyFont="1" applyFill="1" applyBorder="1" applyAlignment="1">
      <alignment horizontal="center" vertical="center" shrinkToFit="1"/>
    </xf>
    <xf numFmtId="0" fontId="0" fillId="0" borderId="0" xfId="0" applyAlignment="1">
      <alignment horizontal="center" vertical="center"/>
    </xf>
    <xf numFmtId="0" fontId="24" fillId="12" borderId="65" xfId="0" applyFont="1" applyFill="1" applyBorder="1" applyAlignment="1">
      <alignment horizontal="center" vertical="center" shrinkToFit="1"/>
    </xf>
    <xf numFmtId="0" fontId="24" fillId="12" borderId="22" xfId="0" applyFont="1" applyFill="1" applyBorder="1" applyAlignment="1">
      <alignment horizontal="center" vertical="center" shrinkToFit="1"/>
    </xf>
    <xf numFmtId="0" fontId="24" fillId="12" borderId="23" xfId="0" applyFont="1" applyFill="1" applyBorder="1" applyAlignment="1">
      <alignment horizontal="center" vertical="center" shrinkToFit="1"/>
    </xf>
    <xf numFmtId="0" fontId="24" fillId="12" borderId="41" xfId="0" applyFont="1" applyFill="1" applyBorder="1" applyAlignment="1">
      <alignment horizontal="center" vertical="center" shrinkToFit="1"/>
    </xf>
    <xf numFmtId="0" fontId="24" fillId="12" borderId="104" xfId="0" applyFont="1" applyFill="1" applyBorder="1" applyAlignment="1">
      <alignment horizontal="center" vertical="center" shrinkToFit="1"/>
    </xf>
    <xf numFmtId="0" fontId="24" fillId="12" borderId="94" xfId="0" applyFont="1" applyFill="1" applyBorder="1" applyAlignment="1">
      <alignment horizontal="center" vertical="center" shrinkToFit="1"/>
    </xf>
    <xf numFmtId="0" fontId="24" fillId="12" borderId="105" xfId="0" applyFont="1" applyFill="1" applyBorder="1" applyAlignment="1">
      <alignment horizontal="center" vertical="center" shrinkToFit="1"/>
    </xf>
    <xf numFmtId="0" fontId="58" fillId="15" borderId="6" xfId="0" applyFont="1" applyFill="1" applyBorder="1" applyAlignment="1">
      <alignment vertical="center" wrapText="1" shrinkToFit="1"/>
    </xf>
    <xf numFmtId="0" fontId="58" fillId="15" borderId="84" xfId="0" applyFont="1" applyFill="1" applyBorder="1" applyAlignment="1">
      <alignment vertical="center" wrapText="1" shrinkToFit="1"/>
    </xf>
    <xf numFmtId="0" fontId="58" fillId="15" borderId="78" xfId="0" applyFont="1" applyFill="1" applyBorder="1" applyAlignment="1">
      <alignment vertical="center" wrapText="1" shrinkToFit="1"/>
    </xf>
    <xf numFmtId="0" fontId="14" fillId="0" borderId="0" xfId="0" applyFont="1" applyAlignment="1">
      <alignment horizontal="left" vertical="center"/>
    </xf>
    <xf numFmtId="0" fontId="42" fillId="0" borderId="0" xfId="0" applyFont="1" applyFill="1" applyBorder="1">
      <alignment vertical="center"/>
    </xf>
    <xf numFmtId="0" fontId="42" fillId="0" borderId="0" xfId="0" applyFont="1" applyFill="1" applyBorder="1" applyAlignment="1">
      <alignment horizontal="right" vertical="center"/>
    </xf>
    <xf numFmtId="0" fontId="42" fillId="0" borderId="0" xfId="0" applyFont="1" applyFill="1" applyBorder="1" applyAlignment="1">
      <alignment horizontal="left" vertical="center"/>
    </xf>
    <xf numFmtId="0" fontId="0" fillId="0" borderId="0" xfId="0" applyFill="1" applyBorder="1" applyAlignment="1">
      <alignment vertical="center"/>
    </xf>
    <xf numFmtId="0" fontId="76" fillId="4" borderId="10" xfId="0" applyFont="1" applyFill="1" applyBorder="1" applyAlignment="1">
      <alignment horizontal="center" vertical="center"/>
    </xf>
    <xf numFmtId="0" fontId="76" fillId="5" borderId="10" xfId="0" applyFont="1" applyFill="1" applyBorder="1" applyAlignment="1">
      <alignment horizontal="center" vertical="center"/>
    </xf>
    <xf numFmtId="0" fontId="40" fillId="0" borderId="0" xfId="0" applyFont="1" applyBorder="1" applyAlignment="1">
      <alignment horizontal="center" vertical="center" shrinkToFit="1"/>
    </xf>
    <xf numFmtId="0" fontId="24" fillId="0" borderId="0" xfId="0" applyFont="1" applyAlignment="1">
      <alignment horizontal="right" vertical="center"/>
    </xf>
    <xf numFmtId="0" fontId="24" fillId="0" borderId="0" xfId="0" applyFont="1" applyFill="1" applyAlignment="1">
      <alignment horizontal="left" vertical="center"/>
    </xf>
    <xf numFmtId="0" fontId="38" fillId="0" borderId="0" xfId="0" applyFont="1" applyAlignment="1">
      <alignment horizontal="left" vertical="center" shrinkToFit="1"/>
    </xf>
    <xf numFmtId="0" fontId="1" fillId="0" borderId="0" xfId="0" applyFont="1" applyAlignment="1">
      <alignment vertical="center"/>
    </xf>
    <xf numFmtId="0" fontId="40" fillId="0" borderId="0" xfId="0" applyFont="1" applyAlignment="1">
      <alignment vertical="center"/>
    </xf>
    <xf numFmtId="0" fontId="0" fillId="0" borderId="0" xfId="0" applyAlignment="1">
      <alignment horizontal="center" vertical="center"/>
    </xf>
    <xf numFmtId="0" fontId="24" fillId="12" borderId="22" xfId="0" applyFont="1" applyFill="1" applyBorder="1" applyAlignment="1">
      <alignment horizontal="center" vertical="center" shrinkToFit="1"/>
    </xf>
    <xf numFmtId="0" fontId="24" fillId="12" borderId="65" xfId="0" applyFont="1" applyFill="1" applyBorder="1" applyAlignment="1">
      <alignment horizontal="center" vertical="center" shrinkToFit="1"/>
    </xf>
    <xf numFmtId="0" fontId="24" fillId="12" borderId="111" xfId="0" applyFont="1" applyFill="1" applyBorder="1" applyAlignment="1">
      <alignment horizontal="center" vertical="center" shrinkToFit="1"/>
    </xf>
    <xf numFmtId="0" fontId="44" fillId="0" borderId="0" xfId="0" applyFont="1" applyAlignment="1">
      <alignment vertical="top" shrinkToFit="1"/>
    </xf>
    <xf numFmtId="0" fontId="24" fillId="0" borderId="0" xfId="0" applyFont="1" applyFill="1" applyAlignment="1">
      <alignment horizontal="left" vertical="center"/>
    </xf>
    <xf numFmtId="0" fontId="0" fillId="0" borderId="0" xfId="0" applyAlignment="1">
      <alignment vertical="center"/>
    </xf>
    <xf numFmtId="0" fontId="24" fillId="0" borderId="0" xfId="0" applyFont="1" applyBorder="1">
      <alignment vertical="center"/>
    </xf>
    <xf numFmtId="0" fontId="32" fillId="0" borderId="0" xfId="0" applyFont="1" applyAlignment="1">
      <alignment vertical="top"/>
    </xf>
    <xf numFmtId="0" fontId="0" fillId="11" borderId="0" xfId="0" applyFill="1">
      <alignment vertical="center"/>
    </xf>
    <xf numFmtId="0" fontId="32" fillId="12" borderId="10" xfId="0" applyFont="1" applyFill="1" applyBorder="1" applyAlignment="1">
      <alignment vertical="center" shrinkToFit="1"/>
    </xf>
    <xf numFmtId="0" fontId="32" fillId="12" borderId="52" xfId="0" applyFont="1" applyFill="1" applyBorder="1" applyAlignment="1">
      <alignment horizontal="center" vertical="center" shrinkToFit="1"/>
    </xf>
    <xf numFmtId="0" fontId="32" fillId="12" borderId="66" xfId="0" applyFont="1" applyFill="1" applyBorder="1" applyAlignment="1">
      <alignment horizontal="center" vertical="center" shrinkToFit="1"/>
    </xf>
    <xf numFmtId="0" fontId="32" fillId="12" borderId="120" xfId="0" applyFont="1" applyFill="1" applyBorder="1" applyAlignment="1">
      <alignment horizontal="center" vertical="center" shrinkToFit="1"/>
    </xf>
    <xf numFmtId="0" fontId="32" fillId="12" borderId="50" xfId="0" applyFont="1" applyFill="1" applyBorder="1" applyAlignment="1">
      <alignment horizontal="center" vertical="center" shrinkToFit="1"/>
    </xf>
    <xf numFmtId="0" fontId="32" fillId="12" borderId="65" xfId="0" applyFont="1" applyFill="1" applyBorder="1" applyAlignment="1">
      <alignment horizontal="center" vertical="center" shrinkToFit="1"/>
    </xf>
    <xf numFmtId="0" fontId="32" fillId="12" borderId="49" xfId="0" applyFont="1" applyFill="1" applyBorder="1" applyAlignment="1">
      <alignment horizontal="center" vertical="center" shrinkToFit="1"/>
    </xf>
    <xf numFmtId="0" fontId="32" fillId="9" borderId="52" xfId="0" applyFont="1" applyFill="1" applyBorder="1" applyAlignment="1">
      <alignment horizontal="center" vertical="center" shrinkToFit="1"/>
    </xf>
    <xf numFmtId="0" fontId="32" fillId="9" borderId="49" xfId="0" applyFont="1" applyFill="1" applyBorder="1" applyAlignment="1">
      <alignment horizontal="center" vertical="center" shrinkToFit="1"/>
    </xf>
    <xf numFmtId="0" fontId="32" fillId="12" borderId="10" xfId="0" applyFont="1" applyFill="1" applyBorder="1" applyAlignment="1">
      <alignment horizontal="center" vertical="center" shrinkToFit="1"/>
    </xf>
    <xf numFmtId="0" fontId="32" fillId="12" borderId="12" xfId="0" applyFont="1" applyFill="1" applyBorder="1" applyAlignment="1">
      <alignment horizontal="center" vertical="center" shrinkToFit="1"/>
    </xf>
    <xf numFmtId="0" fontId="32" fillId="12" borderId="123" xfId="0" applyFont="1" applyFill="1" applyBorder="1" applyAlignment="1">
      <alignment horizontal="center" vertical="center" shrinkToFit="1"/>
    </xf>
    <xf numFmtId="0" fontId="32" fillId="12" borderId="1" xfId="0" applyFont="1" applyFill="1" applyBorder="1" applyAlignment="1">
      <alignment horizontal="center" vertical="center" shrinkToFit="1"/>
    </xf>
    <xf numFmtId="0" fontId="32" fillId="12" borderId="22" xfId="0" applyFont="1" applyFill="1" applyBorder="1" applyAlignment="1">
      <alignment horizontal="center" vertical="center" shrinkToFit="1"/>
    </xf>
    <xf numFmtId="0" fontId="32" fillId="12" borderId="20" xfId="0" applyFont="1" applyFill="1" applyBorder="1" applyAlignment="1">
      <alignment horizontal="center" vertical="center" shrinkToFit="1"/>
    </xf>
    <xf numFmtId="0" fontId="32" fillId="9" borderId="10" xfId="0" applyFont="1" applyFill="1" applyBorder="1" applyAlignment="1">
      <alignment horizontal="center" vertical="center" shrinkToFit="1"/>
    </xf>
    <xf numFmtId="0" fontId="32" fillId="12" borderId="106" xfId="0" applyFont="1" applyFill="1" applyBorder="1" applyAlignment="1">
      <alignment horizontal="center" vertical="center" shrinkToFit="1"/>
    </xf>
    <xf numFmtId="0" fontId="32" fillId="12" borderId="25" xfId="0" applyFont="1" applyFill="1" applyBorder="1" applyAlignment="1">
      <alignment horizontal="center" vertical="center" shrinkToFit="1"/>
    </xf>
    <xf numFmtId="0" fontId="32" fillId="12" borderId="121" xfId="0" applyFont="1" applyFill="1" applyBorder="1" applyAlignment="1">
      <alignment horizontal="center" vertical="center" shrinkToFit="1"/>
    </xf>
    <xf numFmtId="0" fontId="32" fillId="12" borderId="38" xfId="0" applyFont="1" applyFill="1" applyBorder="1" applyAlignment="1">
      <alignment horizontal="center" vertical="center" shrinkToFit="1"/>
    </xf>
    <xf numFmtId="0" fontId="32" fillId="12" borderId="23" xfId="0" applyFont="1" applyFill="1" applyBorder="1" applyAlignment="1">
      <alignment horizontal="center" vertical="center" shrinkToFit="1"/>
    </xf>
    <xf numFmtId="0" fontId="32" fillId="12" borderId="27" xfId="0" applyFont="1" applyFill="1" applyBorder="1" applyAlignment="1">
      <alignment horizontal="center" vertical="center" shrinkToFit="1"/>
    </xf>
    <xf numFmtId="0" fontId="32" fillId="11" borderId="94" xfId="0" applyFont="1" applyFill="1" applyBorder="1" applyAlignment="1">
      <alignment horizontal="center" vertical="center" shrinkToFit="1"/>
    </xf>
    <xf numFmtId="0" fontId="32" fillId="11" borderId="106" xfId="0" applyFont="1" applyFill="1" applyBorder="1" applyAlignment="1">
      <alignment horizontal="center" vertical="center" shrinkToFit="1"/>
    </xf>
    <xf numFmtId="0" fontId="32" fillId="9" borderId="106" xfId="0" applyFont="1" applyFill="1" applyBorder="1" applyAlignment="1">
      <alignment horizontal="center" vertical="center" shrinkToFit="1"/>
    </xf>
    <xf numFmtId="0" fontId="32" fillId="11" borderId="0" xfId="0" applyFont="1" applyFill="1" applyBorder="1" applyAlignment="1">
      <alignment vertical="center" shrinkToFit="1"/>
    </xf>
    <xf numFmtId="0" fontId="76" fillId="11" borderId="0" xfId="0" applyFont="1" applyFill="1" applyAlignment="1">
      <alignment horizontal="center" vertical="center"/>
    </xf>
    <xf numFmtId="0" fontId="32" fillId="11" borderId="0" xfId="0" applyFont="1" applyFill="1" applyAlignment="1">
      <alignment vertical="center" shrinkToFit="1"/>
    </xf>
    <xf numFmtId="0" fontId="33" fillId="11" borderId="0" xfId="0" applyFont="1" applyFill="1" applyAlignment="1">
      <alignment horizontal="center" vertical="center"/>
    </xf>
    <xf numFmtId="0" fontId="0" fillId="0" borderId="0" xfId="0" applyAlignment="1">
      <alignment horizontal="center" vertical="center"/>
    </xf>
    <xf numFmtId="0" fontId="24" fillId="12" borderId="65" xfId="0" applyFont="1" applyFill="1" applyBorder="1" applyAlignment="1">
      <alignment horizontal="center" vertical="center" shrinkToFit="1"/>
    </xf>
    <xf numFmtId="0" fontId="24" fillId="12" borderId="23" xfId="0" applyFont="1" applyFill="1" applyBorder="1" applyAlignment="1">
      <alignment horizontal="center" vertical="center" shrinkToFit="1"/>
    </xf>
    <xf numFmtId="0" fontId="24" fillId="12" borderId="22" xfId="0" applyFont="1" applyFill="1" applyBorder="1" applyAlignment="1">
      <alignment horizontal="center" vertical="center" shrinkToFit="1"/>
    </xf>
    <xf numFmtId="0" fontId="78" fillId="0" borderId="0" xfId="0" applyFont="1" applyFill="1" applyBorder="1">
      <alignment vertical="center"/>
    </xf>
    <xf numFmtId="0" fontId="24" fillId="0" borderId="0" xfId="0" applyFont="1" applyFill="1" applyBorder="1" applyAlignment="1">
      <alignment vertical="center" shrinkToFit="1"/>
    </xf>
    <xf numFmtId="0" fontId="78" fillId="0" borderId="0" xfId="0" applyFont="1" applyFill="1" applyBorder="1" applyAlignment="1">
      <alignment vertical="center" shrinkToFit="1"/>
    </xf>
    <xf numFmtId="0" fontId="78" fillId="0" borderId="0" xfId="0" applyFont="1">
      <alignment vertical="center"/>
    </xf>
    <xf numFmtId="0" fontId="24" fillId="0" borderId="0" xfId="0" applyFont="1">
      <alignment vertical="center"/>
    </xf>
    <xf numFmtId="0" fontId="24" fillId="0" borderId="0" xfId="0" applyFont="1" applyBorder="1" applyAlignment="1">
      <alignment vertical="center" shrinkToFit="1"/>
    </xf>
    <xf numFmtId="0" fontId="24" fillId="0" borderId="12" xfId="0" applyFont="1" applyBorder="1" applyAlignment="1">
      <alignment horizontal="center" vertical="center"/>
    </xf>
    <xf numFmtId="0" fontId="24" fillId="0" borderId="2" xfId="0" applyFont="1" applyBorder="1" applyAlignment="1">
      <alignment horizontal="center" vertical="center"/>
    </xf>
    <xf numFmtId="0" fontId="24" fillId="0" borderId="1" xfId="0" applyFont="1" applyBorder="1" applyAlignment="1">
      <alignment horizontal="center" vertical="center"/>
    </xf>
    <xf numFmtId="0" fontId="40" fillId="0" borderId="12" xfId="0" applyFont="1" applyBorder="1" applyAlignment="1">
      <alignment horizontal="center" vertical="center" shrinkToFit="1"/>
    </xf>
    <xf numFmtId="0" fontId="40" fillId="0" borderId="2" xfId="0" applyFont="1" applyBorder="1" applyAlignment="1">
      <alignment horizontal="center" vertical="center" shrinkToFit="1"/>
    </xf>
    <xf numFmtId="0" fontId="40" fillId="0" borderId="1"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51" xfId="0" applyFont="1" applyBorder="1" applyAlignment="1">
      <alignment horizontal="center" vertical="center"/>
    </xf>
    <xf numFmtId="0" fontId="78" fillId="0" borderId="1" xfId="0" applyFont="1" applyBorder="1">
      <alignment vertical="center"/>
    </xf>
    <xf numFmtId="0" fontId="24" fillId="0" borderId="51" xfId="0" applyFont="1" applyBorder="1" applyAlignment="1">
      <alignment horizontal="center" vertical="center" shrinkToFit="1"/>
    </xf>
    <xf numFmtId="0" fontId="78" fillId="0" borderId="51" xfId="0" applyFont="1" applyBorder="1">
      <alignment vertical="center"/>
    </xf>
    <xf numFmtId="0" fontId="24" fillId="0" borderId="129" xfId="0" applyFont="1" applyBorder="1" applyAlignment="1">
      <alignment horizontal="center" vertical="center" shrinkToFit="1"/>
    </xf>
    <xf numFmtId="0" fontId="24" fillId="0" borderId="130" xfId="0" applyFont="1" applyBorder="1" applyAlignment="1">
      <alignment horizontal="center" vertical="center" shrinkToFit="1"/>
    </xf>
    <xf numFmtId="0" fontId="24" fillId="0" borderId="165"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145" xfId="0" applyFont="1" applyBorder="1" applyAlignment="1">
      <alignment horizontal="center" vertical="center" shrinkToFit="1"/>
    </xf>
    <xf numFmtId="0" fontId="24" fillId="0" borderId="169" xfId="0" applyFont="1" applyBorder="1" applyAlignment="1">
      <alignment horizontal="center" vertical="center" shrinkToFit="1"/>
    </xf>
    <xf numFmtId="0" fontId="78" fillId="0" borderId="136" xfId="0" applyFont="1" applyBorder="1">
      <alignment vertical="center"/>
    </xf>
    <xf numFmtId="0" fontId="78" fillId="0" borderId="168" xfId="0" applyFont="1" applyBorder="1">
      <alignment vertical="center"/>
    </xf>
    <xf numFmtId="0" fontId="78" fillId="0" borderId="43" xfId="0" applyFont="1" applyBorder="1">
      <alignment vertical="center"/>
    </xf>
    <xf numFmtId="0" fontId="24" fillId="0" borderId="46"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71" xfId="0" applyFont="1" applyBorder="1" applyAlignment="1">
      <alignment horizontal="center" vertical="center" shrinkToFit="1"/>
    </xf>
    <xf numFmtId="0" fontId="24" fillId="0" borderId="45" xfId="0" applyFont="1" applyBorder="1" applyAlignment="1">
      <alignment horizontal="center" vertical="center" shrinkToFit="1"/>
    </xf>
    <xf numFmtId="0" fontId="24" fillId="0" borderId="131"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143" xfId="0" applyFont="1" applyBorder="1" applyAlignment="1">
      <alignment horizontal="center" vertical="center" shrinkToFit="1"/>
    </xf>
    <xf numFmtId="0" fontId="78" fillId="0" borderId="144" xfId="0" applyFont="1" applyBorder="1">
      <alignment vertical="center"/>
    </xf>
    <xf numFmtId="0" fontId="24" fillId="0" borderId="132" xfId="0" applyFont="1" applyBorder="1" applyAlignment="1">
      <alignment horizontal="center" vertical="center" shrinkToFit="1"/>
    </xf>
    <xf numFmtId="0" fontId="78" fillId="0" borderId="128" xfId="0" applyFont="1" applyBorder="1">
      <alignment vertical="center"/>
    </xf>
    <xf numFmtId="0" fontId="78" fillId="0" borderId="89" xfId="0" applyFont="1" applyBorder="1">
      <alignment vertical="center"/>
    </xf>
    <xf numFmtId="0" fontId="24" fillId="0" borderId="88" xfId="0" applyFont="1" applyBorder="1" applyAlignment="1">
      <alignment horizontal="center" vertical="center" shrinkToFit="1"/>
    </xf>
    <xf numFmtId="0" fontId="24" fillId="0" borderId="85" xfId="0" applyFont="1" applyBorder="1" applyAlignment="1">
      <alignment horizontal="center" vertical="center" shrinkToFit="1"/>
    </xf>
    <xf numFmtId="0" fontId="24" fillId="0" borderId="141" xfId="0" applyFont="1" applyBorder="1" applyAlignment="1">
      <alignment horizontal="center" vertical="center" shrinkToFit="1"/>
    </xf>
    <xf numFmtId="0" fontId="24" fillId="0" borderId="142"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137" xfId="0" applyFont="1" applyBorder="1" applyAlignment="1">
      <alignment horizontal="center" vertical="center" shrinkToFit="1"/>
    </xf>
    <xf numFmtId="0" fontId="24" fillId="0" borderId="138" xfId="0" applyFont="1" applyBorder="1" applyAlignment="1">
      <alignment horizontal="center" vertical="center" shrinkToFit="1"/>
    </xf>
    <xf numFmtId="0" fontId="24" fillId="0" borderId="133" xfId="0" applyFont="1" applyBorder="1" applyAlignment="1">
      <alignment horizontal="center" vertical="center" shrinkToFit="1"/>
    </xf>
    <xf numFmtId="0" fontId="24" fillId="0" borderId="46" xfId="0" applyFont="1" applyBorder="1" applyAlignment="1">
      <alignment horizontal="center" vertical="center"/>
    </xf>
    <xf numFmtId="0" fontId="24" fillId="0" borderId="5" xfId="0" applyFont="1" applyBorder="1" applyAlignment="1">
      <alignment horizontal="center" vertical="center"/>
    </xf>
    <xf numFmtId="0" fontId="24" fillId="0" borderId="47" xfId="0" applyFont="1" applyBorder="1" applyAlignment="1">
      <alignment horizontal="center" vertical="center"/>
    </xf>
    <xf numFmtId="0" fontId="24" fillId="0" borderId="137" xfId="0" applyFont="1" applyBorder="1" applyAlignment="1">
      <alignment horizontal="center" vertical="center"/>
    </xf>
    <xf numFmtId="0" fontId="24" fillId="0" borderId="138" xfId="0" applyFont="1" applyBorder="1" applyAlignment="1">
      <alignment horizontal="center" vertical="center"/>
    </xf>
    <xf numFmtId="0" fontId="24" fillId="0" borderId="133" xfId="0" applyFont="1" applyBorder="1" applyAlignment="1">
      <alignment horizontal="center" vertical="center"/>
    </xf>
    <xf numFmtId="0" fontId="24" fillId="0" borderId="139" xfId="0" applyFont="1" applyBorder="1" applyAlignment="1">
      <alignment horizontal="center" vertical="center" shrinkToFit="1"/>
    </xf>
    <xf numFmtId="0" fontId="24" fillId="0" borderId="164" xfId="0" applyFont="1" applyBorder="1" applyAlignment="1">
      <alignment horizontal="center" vertical="center" shrinkToFit="1"/>
    </xf>
    <xf numFmtId="0" fontId="24" fillId="0" borderId="89" xfId="0" applyFont="1" applyBorder="1" applyAlignment="1">
      <alignment horizontal="center" vertical="center" shrinkToFit="1"/>
    </xf>
    <xf numFmtId="0" fontId="24" fillId="0" borderId="43" xfId="0" applyFont="1" applyBorder="1" applyAlignment="1">
      <alignment horizontal="center" vertical="center" shrinkToFit="1"/>
    </xf>
    <xf numFmtId="0" fontId="78" fillId="0" borderId="85" xfId="0" applyFont="1" applyBorder="1">
      <alignment vertical="center"/>
    </xf>
    <xf numFmtId="0" fontId="78" fillId="0" borderId="139" xfId="0" applyFont="1" applyBorder="1">
      <alignment vertical="center"/>
    </xf>
    <xf numFmtId="0" fontId="78" fillId="0" borderId="164" xfId="0" applyFont="1" applyBorder="1">
      <alignment vertical="center"/>
    </xf>
    <xf numFmtId="0" fontId="24" fillId="0" borderId="107" xfId="0" applyFont="1" applyBorder="1" applyAlignment="1">
      <alignment horizontal="center" vertical="center" shrinkToFit="1"/>
    </xf>
    <xf numFmtId="0" fontId="24" fillId="0" borderId="108" xfId="0" applyFont="1" applyBorder="1" applyAlignment="1">
      <alignment horizontal="center" vertical="center" shrinkToFit="1"/>
    </xf>
    <xf numFmtId="0" fontId="24" fillId="0" borderId="134" xfId="0" applyFont="1" applyBorder="1" applyAlignment="1">
      <alignment horizontal="center" vertical="center" shrinkToFit="1"/>
    </xf>
    <xf numFmtId="0" fontId="24" fillId="0" borderId="135" xfId="0" applyFont="1" applyBorder="1" applyAlignment="1">
      <alignment horizontal="center" vertical="center" shrinkToFit="1"/>
    </xf>
    <xf numFmtId="0" fontId="78" fillId="0" borderId="5" xfId="0" applyFont="1" applyBorder="1" applyAlignment="1">
      <alignment horizontal="center" vertical="center"/>
    </xf>
    <xf numFmtId="0" fontId="78" fillId="0" borderId="39" xfId="0" applyFont="1" applyBorder="1" applyAlignment="1">
      <alignment horizontal="center" vertical="center"/>
    </xf>
    <xf numFmtId="0" fontId="24" fillId="0" borderId="1" xfId="0" applyFont="1" applyBorder="1" applyAlignment="1">
      <alignment horizontal="center" vertical="center" shrinkToFit="1"/>
    </xf>
    <xf numFmtId="0" fontId="24" fillId="0" borderId="173" xfId="0" applyFont="1" applyBorder="1" applyAlignment="1">
      <alignment horizontal="center" vertical="center" shrinkToFit="1"/>
    </xf>
    <xf numFmtId="0" fontId="24" fillId="0" borderId="174" xfId="0" applyFont="1" applyBorder="1" applyAlignment="1">
      <alignment horizontal="center" vertical="center" shrinkToFit="1"/>
    </xf>
    <xf numFmtId="0" fontId="78" fillId="0" borderId="46" xfId="0" applyFont="1" applyBorder="1" applyAlignment="1">
      <alignment horizontal="center" vertical="center"/>
    </xf>
    <xf numFmtId="0" fontId="78" fillId="0" borderId="31" xfId="0" applyFont="1" applyBorder="1" applyAlignment="1">
      <alignment horizontal="center" vertical="center"/>
    </xf>
    <xf numFmtId="0" fontId="78" fillId="0" borderId="39" xfId="0" applyFont="1" applyBorder="1">
      <alignment vertical="center"/>
    </xf>
    <xf numFmtId="0" fontId="24" fillId="0" borderId="140" xfId="0" applyFont="1" applyBorder="1" applyAlignment="1">
      <alignment horizontal="center" vertical="center" shrinkToFit="1"/>
    </xf>
    <xf numFmtId="0" fontId="78" fillId="0" borderId="141" xfId="0" applyFont="1" applyBorder="1">
      <alignment vertical="center"/>
    </xf>
    <xf numFmtId="0" fontId="78" fillId="0" borderId="142" xfId="0" applyFont="1" applyBorder="1">
      <alignment vertical="center"/>
    </xf>
    <xf numFmtId="0" fontId="24" fillId="0" borderId="175" xfId="0" applyFont="1" applyBorder="1" applyAlignment="1">
      <alignment horizontal="center" vertical="center" shrinkToFit="1"/>
    </xf>
    <xf numFmtId="0" fontId="78" fillId="0" borderId="176" xfId="0" applyFont="1" applyBorder="1">
      <alignment vertical="center"/>
    </xf>
    <xf numFmtId="0" fontId="24" fillId="0" borderId="166" xfId="0" applyFont="1" applyBorder="1" applyAlignment="1">
      <alignment horizontal="center" vertical="center" shrinkToFit="1"/>
    </xf>
    <xf numFmtId="0" fontId="78" fillId="0" borderId="167" xfId="0" applyFont="1" applyBorder="1">
      <alignment vertical="center"/>
    </xf>
    <xf numFmtId="0" fontId="24" fillId="0" borderId="137" xfId="0" applyFont="1" applyBorder="1" applyAlignment="1">
      <alignment horizontal="center" vertical="center" wrapText="1" shrinkToFit="1"/>
    </xf>
    <xf numFmtId="0" fontId="24" fillId="0" borderId="138" xfId="0" applyFont="1" applyBorder="1" applyAlignment="1">
      <alignment horizontal="center" vertical="center" wrapText="1" shrinkToFit="1"/>
    </xf>
    <xf numFmtId="0" fontId="78" fillId="0" borderId="174" xfId="0" applyFont="1" applyBorder="1">
      <alignment vertical="center"/>
    </xf>
    <xf numFmtId="0" fontId="24" fillId="0" borderId="1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77" xfId="0" applyFont="1" applyBorder="1" applyAlignment="1">
      <alignment horizontal="center" vertical="center" shrinkToFit="1"/>
    </xf>
    <xf numFmtId="0" fontId="78" fillId="0" borderId="90" xfId="0" applyFont="1" applyBorder="1">
      <alignment vertical="center"/>
    </xf>
    <xf numFmtId="0" fontId="78" fillId="0" borderId="69" xfId="0" applyFont="1" applyBorder="1">
      <alignment vertical="center"/>
    </xf>
    <xf numFmtId="0" fontId="19" fillId="5" borderId="16" xfId="0" applyFont="1" applyFill="1" applyBorder="1" applyAlignment="1">
      <alignment horizontal="center" vertical="center"/>
    </xf>
    <xf numFmtId="0" fontId="19" fillId="5" borderId="2" xfId="0" applyFont="1" applyFill="1" applyBorder="1" applyAlignment="1">
      <alignment horizontal="center" vertical="center"/>
    </xf>
    <xf numFmtId="0" fontId="19" fillId="8" borderId="10" xfId="0" applyFont="1" applyFill="1" applyBorder="1" applyAlignment="1">
      <alignment horizontal="center" vertical="center"/>
    </xf>
    <xf numFmtId="0" fontId="19" fillId="5" borderId="46" xfId="0" applyFont="1" applyFill="1" applyBorder="1" applyAlignment="1">
      <alignment horizontal="center" vertical="center"/>
    </xf>
    <xf numFmtId="0" fontId="19" fillId="5" borderId="85" xfId="0" applyFont="1" applyFill="1" applyBorder="1" applyAlignment="1">
      <alignment horizontal="center" vertical="center"/>
    </xf>
    <xf numFmtId="0" fontId="30" fillId="6" borderId="12" xfId="0" applyFont="1" applyFill="1" applyBorder="1" applyAlignment="1">
      <alignment horizontal="center" vertical="center"/>
    </xf>
    <xf numFmtId="0" fontId="30" fillId="6" borderId="2" xfId="0" applyFont="1" applyFill="1" applyBorder="1" applyAlignment="1">
      <alignment horizontal="center" vertical="center"/>
    </xf>
    <xf numFmtId="0" fontId="30" fillId="6" borderId="157" xfId="0" applyFont="1" applyFill="1" applyBorder="1" applyAlignment="1">
      <alignment horizontal="center" vertical="center"/>
    </xf>
    <xf numFmtId="0" fontId="20" fillId="0" borderId="14" xfId="0" applyFont="1" applyBorder="1" applyAlignment="1">
      <alignment horizontal="center" vertical="center" shrinkToFit="1"/>
    </xf>
    <xf numFmtId="0" fontId="20" fillId="0" borderId="15" xfId="0" applyFont="1" applyBorder="1" applyAlignment="1">
      <alignment horizontal="center" vertical="center" shrinkToFit="1"/>
    </xf>
    <xf numFmtId="0" fontId="19" fillId="8" borderId="12" xfId="0" applyFont="1" applyFill="1" applyBorder="1" applyAlignment="1">
      <alignment horizontal="center" vertical="center"/>
    </xf>
    <xf numFmtId="0" fontId="19" fillId="8" borderId="1" xfId="0" applyFont="1" applyFill="1" applyBorder="1" applyAlignment="1">
      <alignment horizontal="center" vertical="center"/>
    </xf>
    <xf numFmtId="0" fontId="30" fillId="6" borderId="21" xfId="0" applyFont="1" applyFill="1" applyBorder="1" applyAlignment="1">
      <alignment horizontal="center" vertical="center"/>
    </xf>
    <xf numFmtId="0" fontId="19" fillId="8" borderId="2" xfId="0" applyFont="1" applyFill="1" applyBorder="1" applyAlignment="1">
      <alignment horizontal="center" vertical="center"/>
    </xf>
    <xf numFmtId="0" fontId="19" fillId="5" borderId="21" xfId="0" applyFont="1" applyFill="1" applyBorder="1" applyAlignment="1">
      <alignment horizontal="center" vertical="center"/>
    </xf>
    <xf numFmtId="0" fontId="19" fillId="8" borderId="46" xfId="0" applyFont="1" applyFill="1" applyBorder="1" applyAlignment="1">
      <alignment horizontal="center" vertical="center"/>
    </xf>
    <xf numFmtId="0" fontId="19" fillId="8" borderId="85"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1" xfId="0" applyFont="1" applyFill="1" applyBorder="1" applyAlignment="1">
      <alignment horizontal="center" vertical="center"/>
    </xf>
    <xf numFmtId="0" fontId="31" fillId="8" borderId="12" xfId="0" applyFont="1" applyFill="1" applyBorder="1" applyAlignment="1">
      <alignment horizontal="center" vertical="center"/>
    </xf>
    <xf numFmtId="0" fontId="31" fillId="8" borderId="62" xfId="0" applyFont="1" applyFill="1" applyBorder="1" applyAlignment="1">
      <alignment horizontal="center" vertical="center"/>
    </xf>
    <xf numFmtId="0" fontId="32" fillId="0" borderId="51" xfId="0" applyFont="1" applyBorder="1" applyAlignment="1">
      <alignment horizontal="center" vertical="center"/>
    </xf>
    <xf numFmtId="0" fontId="32" fillId="0" borderId="2" xfId="0" applyFont="1" applyBorder="1" applyAlignment="1">
      <alignment horizontal="center" vertical="center"/>
    </xf>
    <xf numFmtId="0" fontId="32" fillId="0" borderId="62" xfId="0" applyFont="1" applyBorder="1" applyAlignment="1">
      <alignment horizontal="center" vertical="center"/>
    </xf>
    <xf numFmtId="0" fontId="19" fillId="8" borderId="62" xfId="0" applyFont="1" applyFill="1" applyBorder="1" applyAlignment="1">
      <alignment horizontal="center" vertical="center"/>
    </xf>
    <xf numFmtId="0" fontId="19" fillId="5" borderId="62" xfId="0" applyFont="1" applyFill="1" applyBorder="1" applyAlignment="1">
      <alignment horizontal="center" vertical="center"/>
    </xf>
    <xf numFmtId="0" fontId="40" fillId="0" borderId="10" xfId="0" applyFont="1" applyBorder="1" applyAlignment="1">
      <alignment horizontal="left" vertical="center" shrinkToFit="1"/>
    </xf>
    <xf numFmtId="0" fontId="24" fillId="0" borderId="0" xfId="0" applyFont="1" applyAlignment="1">
      <alignment horizontal="right" vertical="center"/>
    </xf>
    <xf numFmtId="0" fontId="24" fillId="0" borderId="0" xfId="0" applyFont="1" applyFill="1" applyAlignment="1">
      <alignment horizontal="left" vertical="center"/>
    </xf>
    <xf numFmtId="0" fontId="32" fillId="0" borderId="18" xfId="0" applyFont="1" applyBorder="1" applyAlignment="1">
      <alignment horizontal="center" vertical="center" shrinkToFit="1"/>
    </xf>
    <xf numFmtId="0" fontId="32" fillId="0" borderId="60" xfId="0" applyFont="1" applyBorder="1" applyAlignment="1">
      <alignment horizontal="center" vertical="center" shrinkToFit="1"/>
    </xf>
    <xf numFmtId="0" fontId="32" fillId="0" borderId="61" xfId="0" applyFont="1" applyBorder="1" applyAlignment="1">
      <alignment horizontal="center" vertical="center" shrinkToFit="1"/>
    </xf>
    <xf numFmtId="0" fontId="24" fillId="0" borderId="10" xfId="0" applyFont="1" applyFill="1" applyBorder="1" applyAlignment="1">
      <alignment horizontal="center" vertical="center"/>
    </xf>
    <xf numFmtId="0" fontId="24" fillId="0" borderId="10" xfId="0" applyFont="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center" vertical="center"/>
    </xf>
    <xf numFmtId="0" fontId="31" fillId="5" borderId="12" xfId="0" applyFont="1" applyFill="1" applyBorder="1" applyAlignment="1">
      <alignment horizontal="center" vertical="center"/>
    </xf>
    <xf numFmtId="0" fontId="31" fillId="5" borderId="62" xfId="0" applyFont="1" applyFill="1" applyBorder="1" applyAlignment="1">
      <alignment horizontal="center" vertical="center"/>
    </xf>
    <xf numFmtId="0" fontId="69" fillId="0" borderId="10" xfId="0" applyFont="1" applyBorder="1" applyAlignment="1">
      <alignment horizontal="center" vertical="center"/>
    </xf>
    <xf numFmtId="0" fontId="24" fillId="0" borderId="18" xfId="0" applyFont="1" applyBorder="1" applyAlignment="1">
      <alignment horizontal="center" vertical="center" wrapText="1"/>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3" fillId="0" borderId="18" xfId="0" applyFont="1" applyBorder="1" applyAlignment="1">
      <alignment horizontal="center" vertical="center" shrinkToFit="1"/>
    </xf>
    <xf numFmtId="0" fontId="3" fillId="0" borderId="60" xfId="0" applyFont="1" applyBorder="1" applyAlignment="1">
      <alignment horizontal="center" vertical="center" shrinkToFit="1"/>
    </xf>
    <xf numFmtId="0" fontId="1" fillId="0" borderId="46" xfId="0" applyFont="1" applyBorder="1" applyAlignment="1">
      <alignment horizontal="center" vertical="center" shrinkToFit="1"/>
    </xf>
    <xf numFmtId="0" fontId="0" fillId="0" borderId="5" xfId="0" applyBorder="1">
      <alignment vertical="center"/>
    </xf>
    <xf numFmtId="0" fontId="0" fillId="0" borderId="47" xfId="0" applyBorder="1">
      <alignment vertical="center"/>
    </xf>
    <xf numFmtId="0" fontId="0" fillId="0" borderId="31" xfId="0" applyBorder="1">
      <alignment vertical="center"/>
    </xf>
    <xf numFmtId="0" fontId="0" fillId="0" borderId="39" xfId="0" applyBorder="1">
      <alignment vertical="center"/>
    </xf>
    <xf numFmtId="0" fontId="0" fillId="0" borderId="48" xfId="0" applyBorder="1">
      <alignment vertical="center"/>
    </xf>
    <xf numFmtId="0" fontId="40" fillId="0" borderId="88" xfId="0" applyFont="1" applyBorder="1" applyAlignment="1">
      <alignment vertical="center" shrinkToFit="1"/>
    </xf>
    <xf numFmtId="0" fontId="0" fillId="0" borderId="85" xfId="0" applyBorder="1">
      <alignment vertical="center"/>
    </xf>
    <xf numFmtId="0" fontId="41" fillId="0" borderId="89" xfId="0" applyFont="1" applyBorder="1" applyAlignment="1">
      <alignment vertical="center" shrinkToFit="1"/>
    </xf>
    <xf numFmtId="0" fontId="0" fillId="0" borderId="43" xfId="0" applyBorder="1">
      <alignment vertical="center"/>
    </xf>
    <xf numFmtId="0" fontId="40" fillId="0" borderId="51" xfId="0" applyFont="1" applyBorder="1" applyAlignment="1">
      <alignment vertical="center" shrinkToFit="1"/>
    </xf>
    <xf numFmtId="0" fontId="0" fillId="0" borderId="2" xfId="0" applyBorder="1">
      <alignment vertical="center"/>
    </xf>
    <xf numFmtId="0" fontId="0" fillId="0" borderId="1" xfId="0" applyBorder="1">
      <alignment vertical="center"/>
    </xf>
    <xf numFmtId="0" fontId="24" fillId="0" borderId="0" xfId="0" applyFont="1" applyFill="1" applyAlignment="1">
      <alignment horizontal="left" vertical="center" shrinkToFit="1"/>
    </xf>
    <xf numFmtId="0" fontId="40" fillId="0" borderId="12" xfId="0" applyFont="1" applyBorder="1" applyAlignment="1">
      <alignment horizontal="center" vertical="center"/>
    </xf>
    <xf numFmtId="0" fontId="40" fillId="0" borderId="2" xfId="0" applyFont="1" applyBorder="1" applyAlignment="1">
      <alignment horizontal="center" vertical="center"/>
    </xf>
    <xf numFmtId="0" fontId="40" fillId="0" borderId="1" xfId="0" applyFont="1" applyBorder="1" applyAlignment="1">
      <alignment horizontal="center" vertical="center"/>
    </xf>
    <xf numFmtId="0" fontId="73" fillId="6" borderId="30" xfId="0" applyFont="1" applyFill="1" applyBorder="1" applyAlignment="1">
      <alignment horizontal="center" vertical="center"/>
    </xf>
    <xf numFmtId="0" fontId="73" fillId="6" borderId="39" xfId="0" applyFont="1" applyFill="1" applyBorder="1" applyAlignment="1">
      <alignment horizontal="center" vertical="center"/>
    </xf>
    <xf numFmtId="0" fontId="20" fillId="0" borderId="7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83" xfId="0" applyFont="1" applyBorder="1" applyAlignment="1">
      <alignment horizontal="center" vertical="center" shrinkToFit="1"/>
    </xf>
    <xf numFmtId="0" fontId="20" fillId="0" borderId="79" xfId="0" applyFont="1" applyBorder="1" applyAlignment="1">
      <alignment horizontal="center" vertical="center" shrinkToFit="1"/>
    </xf>
    <xf numFmtId="0" fontId="24" fillId="0" borderId="34" xfId="0" applyFont="1" applyBorder="1" applyAlignment="1">
      <alignment horizontal="center" vertical="center" wrapText="1" shrinkToFit="1"/>
    </xf>
    <xf numFmtId="0" fontId="24" fillId="0" borderId="55" xfId="0" applyFont="1" applyBorder="1" applyAlignment="1">
      <alignment horizontal="center" vertical="center" wrapText="1" shrinkToFit="1"/>
    </xf>
    <xf numFmtId="0" fontId="24" fillId="0" borderId="9" xfId="0" applyFont="1" applyBorder="1" applyAlignment="1">
      <alignment horizontal="center" vertical="center" wrapText="1" shrinkToFit="1"/>
    </xf>
    <xf numFmtId="0" fontId="27" fillId="0" borderId="34" xfId="0" applyFont="1" applyBorder="1" applyAlignment="1">
      <alignment horizontal="center" vertical="center" shrinkToFit="1"/>
    </xf>
    <xf numFmtId="0" fontId="27" fillId="0" borderId="40" xfId="0" applyFont="1" applyBorder="1" applyAlignment="1">
      <alignment horizontal="center" vertical="center" shrinkToFit="1"/>
    </xf>
    <xf numFmtId="0" fontId="27" fillId="0" borderId="83" xfId="0" applyFont="1" applyBorder="1" applyAlignment="1">
      <alignment horizontal="center" vertical="center" shrinkToFit="1"/>
    </xf>
    <xf numFmtId="0" fontId="27" fillId="0" borderId="79"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96" xfId="0" applyFont="1" applyBorder="1" applyAlignment="1">
      <alignment horizontal="center" vertical="center" shrinkToFit="1"/>
    </xf>
    <xf numFmtId="0" fontId="19" fillId="8" borderId="26" xfId="0" applyFont="1" applyFill="1" applyBorder="1" applyAlignment="1">
      <alignment horizontal="center" vertical="center"/>
    </xf>
    <xf numFmtId="0" fontId="19" fillId="8" borderId="44" xfId="0" applyFont="1" applyFill="1" applyBorder="1" applyAlignment="1">
      <alignment horizontal="center" vertical="center"/>
    </xf>
    <xf numFmtId="0" fontId="27" fillId="0" borderId="35" xfId="0" applyFont="1" applyBorder="1" applyAlignment="1">
      <alignment horizontal="center" vertical="center" shrinkToFit="1"/>
    </xf>
    <xf numFmtId="0" fontId="19" fillId="8" borderId="25" xfId="0" applyFont="1" applyFill="1" applyBorder="1" applyAlignment="1">
      <alignment horizontal="center" vertical="center"/>
    </xf>
    <xf numFmtId="0" fontId="19" fillId="8" borderId="38" xfId="0" applyFont="1" applyFill="1" applyBorder="1" applyAlignment="1">
      <alignment horizontal="center" vertical="center"/>
    </xf>
    <xf numFmtId="0" fontId="31" fillId="8" borderId="25" xfId="0" applyFont="1" applyFill="1" applyBorder="1" applyAlignment="1">
      <alignment horizontal="center" vertical="center"/>
    </xf>
    <xf numFmtId="0" fontId="31" fillId="8" borderId="64" xfId="0" applyFont="1" applyFill="1" applyBorder="1" applyAlignment="1">
      <alignment horizontal="center" vertical="center"/>
    </xf>
    <xf numFmtId="0" fontId="19" fillId="8" borderId="98" xfId="0" applyFont="1" applyFill="1" applyBorder="1" applyAlignment="1">
      <alignment horizontal="center" vertical="center"/>
    </xf>
    <xf numFmtId="0" fontId="19" fillId="8" borderId="5" xfId="0" applyFont="1" applyFill="1" applyBorder="1" applyAlignment="1">
      <alignment horizontal="center" vertical="center"/>
    </xf>
    <xf numFmtId="0" fontId="20" fillId="0" borderId="28" xfId="0" applyFont="1" applyBorder="1" applyAlignment="1">
      <alignment horizontal="center" vertical="center" shrinkToFit="1"/>
    </xf>
    <xf numFmtId="0" fontId="20" fillId="0" borderId="54" xfId="0" applyFont="1" applyBorder="1" applyAlignment="1">
      <alignment horizontal="center" vertical="center" shrinkToFit="1"/>
    </xf>
    <xf numFmtId="0" fontId="19" fillId="8" borderId="16" xfId="0" applyFont="1" applyFill="1" applyBorder="1" applyAlignment="1">
      <alignment horizontal="center" vertical="center"/>
    </xf>
    <xf numFmtId="0" fontId="19" fillId="8" borderId="31" xfId="0" applyFont="1" applyFill="1" applyBorder="1" applyAlignment="1">
      <alignment horizontal="center" vertical="center"/>
    </xf>
    <xf numFmtId="0" fontId="19" fillId="8" borderId="43" xfId="0" applyFont="1" applyFill="1" applyBorder="1" applyAlignment="1">
      <alignment horizontal="center" vertical="center"/>
    </xf>
    <xf numFmtId="0" fontId="19" fillId="8" borderId="21" xfId="0" applyFont="1" applyFill="1" applyBorder="1" applyAlignment="1">
      <alignment horizontal="center" vertical="center"/>
    </xf>
    <xf numFmtId="0" fontId="31" fillId="8" borderId="2" xfId="0" applyFont="1" applyFill="1" applyBorder="1" applyAlignment="1">
      <alignment horizontal="center" vertical="center"/>
    </xf>
    <xf numFmtId="0" fontId="73" fillId="6" borderId="31" xfId="0" applyFont="1" applyFill="1" applyBorder="1" applyAlignment="1">
      <alignment horizontal="center" vertical="center"/>
    </xf>
    <xf numFmtId="0" fontId="73" fillId="6" borderId="43" xfId="0" applyFont="1" applyFill="1" applyBorder="1" applyAlignment="1">
      <alignment horizontal="center" vertical="center"/>
    </xf>
    <xf numFmtId="0" fontId="19" fillId="8" borderId="64" xfId="0" applyFont="1" applyFill="1" applyBorder="1" applyAlignment="1">
      <alignment horizontal="center" vertical="center"/>
    </xf>
    <xf numFmtId="0" fontId="73" fillId="6" borderId="21" xfId="0" applyFont="1" applyFill="1" applyBorder="1" applyAlignment="1">
      <alignment horizontal="center" vertical="center"/>
    </xf>
    <xf numFmtId="0" fontId="73" fillId="6" borderId="2" xfId="0" applyFont="1" applyFill="1" applyBorder="1" applyAlignment="1">
      <alignment horizontal="center" vertical="center"/>
    </xf>
    <xf numFmtId="0" fontId="30" fillId="6" borderId="1" xfId="0" applyFont="1" applyFill="1" applyBorder="1" applyAlignment="1">
      <alignment horizontal="center" vertical="center"/>
    </xf>
    <xf numFmtId="0" fontId="20" fillId="0" borderId="162"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152" xfId="0" applyFont="1" applyBorder="1" applyAlignment="1">
      <alignment horizontal="center" vertical="center" shrinkToFit="1"/>
    </xf>
    <xf numFmtId="0" fontId="32" fillId="0" borderId="65" xfId="0" applyFont="1" applyBorder="1" applyAlignment="1">
      <alignment horizontal="center" vertical="center" shrinkToFit="1"/>
    </xf>
    <xf numFmtId="0" fontId="32" fillId="0" borderId="52" xfId="0" applyFont="1" applyBorder="1" applyAlignment="1">
      <alignment horizontal="center" vertical="center" shrinkToFit="1"/>
    </xf>
    <xf numFmtId="0" fontId="32" fillId="0" borderId="49" xfId="0" applyFont="1" applyBorder="1" applyAlignment="1">
      <alignment horizontal="center" vertical="center" shrinkToFit="1"/>
    </xf>
    <xf numFmtId="0" fontId="32" fillId="0" borderId="63" xfId="0" applyFont="1" applyBorder="1" applyAlignment="1">
      <alignment horizontal="center" vertical="center"/>
    </xf>
    <xf numFmtId="0" fontId="32" fillId="0" borderId="44" xfId="0" applyFont="1" applyBorder="1" applyAlignment="1">
      <alignment horizontal="center" vertical="center"/>
    </xf>
    <xf numFmtId="0" fontId="32" fillId="0" borderId="64" xfId="0" applyFont="1" applyBorder="1" applyAlignment="1">
      <alignment horizontal="center" vertical="center"/>
    </xf>
    <xf numFmtId="0" fontId="24" fillId="0" borderId="28"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4" xfId="0" applyFont="1" applyBorder="1" applyAlignment="1">
      <alignment horizontal="center" vertical="center" wrapText="1"/>
    </xf>
    <xf numFmtId="0" fontId="1" fillId="0" borderId="56" xfId="0" applyFont="1" applyBorder="1" applyAlignment="1">
      <alignment horizontal="center" vertical="center" textRotation="255"/>
    </xf>
    <xf numFmtId="0" fontId="1" fillId="0" borderId="57" xfId="0" applyFont="1" applyBorder="1" applyAlignment="1">
      <alignment horizontal="center" vertical="center" textRotation="255"/>
    </xf>
    <xf numFmtId="0" fontId="1" fillId="0" borderId="58" xfId="0" applyFont="1" applyBorder="1" applyAlignment="1">
      <alignment horizontal="center" vertical="center" textRotation="255"/>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19" fillId="5" borderId="31" xfId="0" applyFont="1" applyFill="1" applyBorder="1" applyAlignment="1">
      <alignment horizontal="center" vertical="center"/>
    </xf>
    <xf numFmtId="0" fontId="19" fillId="5" borderId="43" xfId="0" applyFont="1" applyFill="1" applyBorder="1" applyAlignment="1">
      <alignment horizontal="center" vertical="center"/>
    </xf>
    <xf numFmtId="0" fontId="20" fillId="0" borderId="84" xfId="0" applyFont="1" applyBorder="1" applyAlignment="1">
      <alignment horizontal="center" vertical="center" shrinkToFit="1"/>
    </xf>
    <xf numFmtId="0" fontId="66" fillId="6" borderId="42" xfId="0" applyFont="1" applyFill="1" applyBorder="1" applyAlignment="1">
      <alignment horizontal="center" vertical="center"/>
    </xf>
    <xf numFmtId="0" fontId="66" fillId="6" borderId="33" xfId="0" applyFont="1" applyFill="1" applyBorder="1" applyAlignment="1">
      <alignment horizontal="center" vertical="center"/>
    </xf>
    <xf numFmtId="0" fontId="66" fillId="6" borderId="21" xfId="0" applyFont="1" applyFill="1" applyBorder="1" applyAlignment="1">
      <alignment horizontal="center" vertical="center"/>
    </xf>
    <xf numFmtId="0" fontId="66" fillId="6" borderId="1" xfId="0" applyFont="1" applyFill="1" applyBorder="1" applyAlignment="1">
      <alignment horizontal="center" vertical="center"/>
    </xf>
    <xf numFmtId="0" fontId="66" fillId="6" borderId="18" xfId="0" applyFont="1" applyFill="1" applyBorder="1" applyAlignment="1">
      <alignment horizontal="center" vertical="center"/>
    </xf>
    <xf numFmtId="0" fontId="66" fillId="6" borderId="50" xfId="0" applyFont="1" applyFill="1" applyBorder="1" applyAlignment="1">
      <alignment horizontal="center" vertical="center"/>
    </xf>
    <xf numFmtId="0" fontId="66" fillId="6" borderId="66" xfId="0" applyFont="1" applyFill="1" applyBorder="1" applyAlignment="1">
      <alignment horizontal="center" vertical="center"/>
    </xf>
    <xf numFmtId="0" fontId="66" fillId="6" borderId="10" xfId="0" applyFont="1" applyFill="1" applyBorder="1" applyAlignment="1">
      <alignment horizontal="center" vertical="center"/>
    </xf>
    <xf numFmtId="0" fontId="66" fillId="6" borderId="20" xfId="0" applyFont="1" applyFill="1" applyBorder="1" applyAlignment="1">
      <alignment horizontal="center" vertical="center"/>
    </xf>
    <xf numFmtId="0" fontId="66" fillId="6" borderId="22" xfId="0" applyFont="1" applyFill="1" applyBorder="1" applyAlignment="1">
      <alignment horizontal="center" vertical="center"/>
    </xf>
    <xf numFmtId="0" fontId="19" fillId="5" borderId="10" xfId="0" applyFont="1" applyFill="1" applyBorder="1" applyAlignment="1">
      <alignment horizontal="center" vertical="center"/>
    </xf>
    <xf numFmtId="0" fontId="20" fillId="0" borderId="94" xfId="0" applyFont="1" applyBorder="1" applyAlignment="1">
      <alignment horizontal="center" vertical="center" shrinkToFit="1"/>
    </xf>
    <xf numFmtId="0" fontId="20" fillId="0" borderId="105" xfId="0" applyFont="1" applyBorder="1" applyAlignment="1">
      <alignment horizontal="center" vertical="center" shrinkToFit="1"/>
    </xf>
    <xf numFmtId="0" fontId="19" fillId="5" borderId="20" xfId="0" applyFont="1" applyFill="1" applyBorder="1" applyAlignment="1">
      <alignment horizontal="center" vertical="center"/>
    </xf>
    <xf numFmtId="0" fontId="20" fillId="0" borderId="13" xfId="0" applyFont="1" applyBorder="1" applyAlignment="1">
      <alignment horizontal="center" vertical="center" shrinkToFit="1"/>
    </xf>
    <xf numFmtId="0" fontId="20" fillId="0" borderId="19" xfId="0" applyFont="1" applyBorder="1" applyAlignment="1">
      <alignment horizontal="center" vertical="center" shrinkToFit="1"/>
    </xf>
    <xf numFmtId="0" fontId="19" fillId="5" borderId="22" xfId="0" applyFont="1" applyFill="1" applyBorder="1" applyAlignment="1">
      <alignment horizontal="center" vertical="center"/>
    </xf>
    <xf numFmtId="0" fontId="19" fillId="5" borderId="72" xfId="0" applyFont="1" applyFill="1" applyBorder="1" applyAlignment="1">
      <alignment horizontal="center" vertical="center"/>
    </xf>
    <xf numFmtId="0" fontId="28" fillId="6" borderId="67" xfId="0" applyFont="1" applyFill="1" applyBorder="1" applyAlignment="1">
      <alignment horizontal="center" vertical="center"/>
    </xf>
    <xf numFmtId="0" fontId="28" fillId="6" borderId="60" xfId="0" applyFont="1" applyFill="1" applyBorder="1" applyAlignment="1">
      <alignment horizontal="center" vertical="center"/>
    </xf>
    <xf numFmtId="0" fontId="28" fillId="6" borderId="16"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2"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62" xfId="0" applyFont="1" applyFill="1" applyBorder="1" applyAlignment="1">
      <alignment horizontal="center" vertical="center"/>
    </xf>
    <xf numFmtId="0" fontId="28" fillId="6" borderId="66" xfId="0" applyFont="1" applyFill="1" applyBorder="1" applyAlignment="1">
      <alignment horizontal="center" vertical="center"/>
    </xf>
    <xf numFmtId="0" fontId="28" fillId="6" borderId="50" xfId="0" applyFont="1" applyFill="1" applyBorder="1" applyAlignment="1">
      <alignment horizontal="center" vertical="center"/>
    </xf>
    <xf numFmtId="0" fontId="28" fillId="6" borderId="61" xfId="0" applyFont="1" applyFill="1" applyBorder="1" applyAlignment="1">
      <alignment horizontal="center" vertical="center"/>
    </xf>
    <xf numFmtId="0" fontId="19" fillId="8" borderId="20" xfId="0" applyFont="1" applyFill="1" applyBorder="1" applyAlignment="1">
      <alignment horizontal="center" vertical="center"/>
    </xf>
    <xf numFmtId="0" fontId="19" fillId="8" borderId="24" xfId="0" applyFont="1" applyFill="1" applyBorder="1" applyAlignment="1">
      <alignment horizontal="center" vertical="center"/>
    </xf>
    <xf numFmtId="0" fontId="19" fillId="8" borderId="83" xfId="0" applyFont="1" applyFill="1" applyBorder="1" applyAlignment="1">
      <alignment horizontal="center" vertical="center"/>
    </xf>
    <xf numFmtId="0" fontId="19" fillId="8" borderId="79" xfId="0" applyFont="1" applyFill="1" applyBorder="1" applyAlignment="1">
      <alignment horizontal="center" vertical="center"/>
    </xf>
    <xf numFmtId="0" fontId="20" fillId="0" borderId="37" xfId="0" applyFont="1" applyBorder="1" applyAlignment="1">
      <alignment horizontal="center" vertical="center" shrinkToFit="1"/>
    </xf>
    <xf numFmtId="0" fontId="66" fillId="6" borderId="41" xfId="0" applyFont="1" applyFill="1" applyBorder="1" applyAlignment="1">
      <alignment horizontal="center" vertical="center"/>
    </xf>
    <xf numFmtId="0" fontId="29" fillId="0" borderId="0" xfId="0" applyFont="1" applyFill="1" applyBorder="1" applyAlignment="1">
      <alignment horizontal="center" vertical="center" shrinkToFit="1"/>
    </xf>
    <xf numFmtId="0" fontId="28" fillId="6" borderId="21"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97" xfId="0" applyFont="1" applyFill="1" applyBorder="1" applyAlignment="1">
      <alignment horizontal="center" vertical="center"/>
    </xf>
    <xf numFmtId="0" fontId="20" fillId="0" borderId="53" xfId="0" applyFont="1" applyBorder="1" applyAlignment="1">
      <alignment horizontal="center" vertical="center" shrinkToFit="1"/>
    </xf>
    <xf numFmtId="0" fontId="20" fillId="0" borderId="29" xfId="0" applyFont="1" applyBorder="1" applyAlignment="1">
      <alignment horizontal="center" vertical="center" shrinkToFit="1"/>
    </xf>
    <xf numFmtId="0" fontId="28" fillId="6" borderId="18" xfId="0" applyFont="1" applyFill="1" applyBorder="1" applyAlignment="1">
      <alignment horizontal="center" vertical="center"/>
    </xf>
    <xf numFmtId="0" fontId="19" fillId="5" borderId="60" xfId="0" applyFont="1" applyFill="1" applyBorder="1" applyAlignment="1">
      <alignment horizontal="center" vertical="center"/>
    </xf>
    <xf numFmtId="0" fontId="27" fillId="0" borderId="55" xfId="0" applyFont="1" applyBorder="1" applyAlignment="1">
      <alignment horizontal="center" vertical="center" shrinkToFit="1"/>
    </xf>
    <xf numFmtId="0" fontId="27" fillId="0" borderId="36" xfId="0" applyFont="1" applyBorder="1" applyAlignment="1">
      <alignment horizontal="center" vertical="center" shrinkToFit="1"/>
    </xf>
    <xf numFmtId="0" fontId="19" fillId="8" borderId="106" xfId="0" applyFont="1" applyFill="1" applyBorder="1" applyAlignment="1">
      <alignment horizontal="center" vertical="center"/>
    </xf>
    <xf numFmtId="0" fontId="19" fillId="8" borderId="23" xfId="0" applyFont="1" applyFill="1" applyBorder="1" applyAlignment="1">
      <alignment horizontal="center" vertical="center"/>
    </xf>
    <xf numFmtId="0" fontId="28" fillId="6" borderId="44" xfId="0" applyFont="1" applyFill="1" applyBorder="1" applyAlignment="1">
      <alignment horizontal="center" vertical="center"/>
    </xf>
    <xf numFmtId="0" fontId="19" fillId="8" borderId="27" xfId="0" applyFont="1" applyFill="1" applyBorder="1" applyAlignment="1">
      <alignment horizontal="center" vertical="center"/>
    </xf>
    <xf numFmtId="0" fontId="19" fillId="8" borderId="22" xfId="0" applyFont="1" applyFill="1" applyBorder="1" applyAlignment="1">
      <alignment horizontal="center" vertical="center"/>
    </xf>
    <xf numFmtId="0" fontId="28" fillId="6" borderId="24" xfId="0" applyFont="1" applyFill="1" applyBorder="1" applyAlignment="1">
      <alignment horizontal="center" vertical="center"/>
    </xf>
    <xf numFmtId="0" fontId="28" fillId="6" borderId="25" xfId="0" applyFont="1" applyFill="1" applyBorder="1" applyAlignment="1">
      <alignment horizontal="center" vertical="center"/>
    </xf>
    <xf numFmtId="0" fontId="28" fillId="6" borderId="38" xfId="0" applyFont="1" applyFill="1" applyBorder="1" applyAlignment="1">
      <alignment horizontal="center" vertical="center"/>
    </xf>
    <xf numFmtId="0" fontId="29" fillId="0" borderId="7" xfId="0" applyFont="1" applyFill="1" applyBorder="1" applyAlignment="1">
      <alignment horizontal="center" vertical="center" shrinkToFit="1"/>
    </xf>
    <xf numFmtId="0" fontId="30" fillId="6" borderId="25" xfId="0" applyFont="1" applyFill="1" applyBorder="1" applyAlignment="1">
      <alignment horizontal="center" vertical="center"/>
    </xf>
    <xf numFmtId="0" fontId="30" fillId="6" borderId="38" xfId="0" applyFont="1" applyFill="1" applyBorder="1" applyAlignment="1">
      <alignment horizontal="center" vertical="center"/>
    </xf>
    <xf numFmtId="0" fontId="30" fillId="6" borderId="24" xfId="0" applyFont="1" applyFill="1" applyBorder="1" applyAlignment="1">
      <alignment horizontal="center" vertical="center"/>
    </xf>
    <xf numFmtId="0" fontId="30" fillId="6" borderId="158" xfId="0" applyFont="1" applyFill="1" applyBorder="1" applyAlignment="1">
      <alignment horizontal="center" vertical="center"/>
    </xf>
    <xf numFmtId="0" fontId="30" fillId="6" borderId="66" xfId="0" applyFont="1" applyFill="1" applyBorder="1" applyAlignment="1">
      <alignment horizontal="center" vertical="center"/>
    </xf>
    <xf numFmtId="0" fontId="30" fillId="6" borderId="50" xfId="0" applyFont="1" applyFill="1" applyBorder="1" applyAlignment="1">
      <alignment horizontal="center" vertical="center"/>
    </xf>
    <xf numFmtId="0" fontId="19" fillId="5" borderId="66" xfId="0" applyFont="1" applyFill="1" applyBorder="1" applyAlignment="1">
      <alignment horizontal="center" vertical="center"/>
    </xf>
    <xf numFmtId="0" fontId="19" fillId="5" borderId="156" xfId="0" applyFont="1" applyFill="1" applyBorder="1" applyAlignment="1">
      <alignment horizontal="center" vertical="center"/>
    </xf>
    <xf numFmtId="0" fontId="30" fillId="6" borderId="16" xfId="0" applyFont="1" applyFill="1" applyBorder="1" applyAlignment="1">
      <alignment horizontal="center" vertical="center"/>
    </xf>
    <xf numFmtId="0" fontId="30" fillId="6" borderId="67" xfId="0" applyFont="1" applyFill="1" applyBorder="1" applyAlignment="1">
      <alignment horizontal="center" vertical="center"/>
    </xf>
    <xf numFmtId="0" fontId="3" fillId="0" borderId="18"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0" fillId="6" borderId="61" xfId="0" applyFont="1" applyFill="1" applyBorder="1" applyAlignment="1">
      <alignment horizontal="center" vertical="center"/>
    </xf>
    <xf numFmtId="0" fontId="30" fillId="6" borderId="18" xfId="0" applyFont="1" applyFill="1" applyBorder="1" applyAlignment="1">
      <alignment horizontal="center" vertical="center"/>
    </xf>
    <xf numFmtId="0" fontId="31" fillId="5" borderId="66" xfId="0" applyFont="1" applyFill="1" applyBorder="1" applyAlignment="1">
      <alignment horizontal="center" vertical="center"/>
    </xf>
    <xf numFmtId="0" fontId="31" fillId="5" borderId="61" xfId="0" applyFont="1" applyFill="1" applyBorder="1" applyAlignment="1">
      <alignment horizontal="center" vertical="center"/>
    </xf>
    <xf numFmtId="0" fontId="66" fillId="6" borderId="31" xfId="0" applyFont="1" applyFill="1" applyBorder="1" applyAlignment="1">
      <alignment horizontal="center" vertical="center"/>
    </xf>
    <xf numFmtId="0" fontId="66" fillId="6" borderId="43" xfId="0" applyFont="1" applyFill="1" applyBorder="1" applyAlignment="1">
      <alignment horizontal="center" vertical="center"/>
    </xf>
    <xf numFmtId="0" fontId="66" fillId="6" borderId="30" xfId="0" applyFont="1" applyFill="1" applyBorder="1" applyAlignment="1">
      <alignment horizontal="center" vertical="center"/>
    </xf>
    <xf numFmtId="0" fontId="30" fillId="6" borderId="32" xfId="0" applyFont="1" applyFill="1" applyBorder="1" applyAlignment="1">
      <alignment horizontal="center" vertical="center"/>
    </xf>
    <xf numFmtId="0" fontId="30" fillId="6" borderId="39" xfId="0" applyFont="1" applyFill="1" applyBorder="1" applyAlignment="1">
      <alignment horizontal="center" vertical="center"/>
    </xf>
    <xf numFmtId="0" fontId="20" fillId="0" borderId="154" xfId="0" applyFont="1" applyBorder="1" applyAlignment="1">
      <alignment horizontal="center" vertical="center" shrinkToFit="1"/>
    </xf>
    <xf numFmtId="0" fontId="19" fillId="5" borderId="157" xfId="0" applyFont="1" applyFill="1" applyBorder="1" applyAlignment="1">
      <alignment horizontal="center" vertical="center"/>
    </xf>
    <xf numFmtId="0" fontId="19" fillId="5" borderId="39" xfId="0" applyFont="1" applyFill="1" applyBorder="1" applyAlignment="1">
      <alignment horizontal="center" vertical="center"/>
    </xf>
    <xf numFmtId="0" fontId="30" fillId="6" borderId="31" xfId="0" applyFont="1" applyFill="1" applyBorder="1" applyAlignment="1">
      <alignment horizontal="center" vertical="center"/>
    </xf>
    <xf numFmtId="0" fontId="30" fillId="6" borderId="43" xfId="0" applyFont="1" applyFill="1" applyBorder="1" applyAlignment="1">
      <alignment horizontal="center" vertical="center"/>
    </xf>
    <xf numFmtId="0" fontId="30" fillId="6" borderId="60" xfId="0" applyFont="1" applyFill="1" applyBorder="1" applyAlignment="1">
      <alignment horizontal="center" vertical="center"/>
    </xf>
    <xf numFmtId="0" fontId="20" fillId="0" borderId="34"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9" xfId="0" applyFont="1" applyBorder="1" applyAlignment="1">
      <alignment horizontal="center" vertical="center" shrinkToFit="1"/>
    </xf>
    <xf numFmtId="0" fontId="3" fillId="0" borderId="61" xfId="0" applyFont="1" applyBorder="1" applyAlignment="1">
      <alignment horizontal="center" vertical="center" shrinkToFit="1"/>
    </xf>
    <xf numFmtId="0" fontId="32" fillId="0" borderId="7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8"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6" borderId="26" xfId="0" applyFont="1" applyFill="1" applyBorder="1" applyAlignment="1">
      <alignment horizontal="center" vertical="center"/>
    </xf>
    <xf numFmtId="0" fontId="30" fillId="6" borderId="44" xfId="0" applyFont="1" applyFill="1" applyBorder="1" applyAlignment="1">
      <alignment horizontal="center" vertical="center"/>
    </xf>
    <xf numFmtId="0" fontId="27" fillId="0" borderId="155" xfId="0" applyFont="1" applyBorder="1" applyAlignment="1">
      <alignment horizontal="center" vertical="center" shrinkToFit="1"/>
    </xf>
    <xf numFmtId="0" fontId="20" fillId="0" borderId="101" xfId="0" applyFont="1" applyBorder="1" applyAlignment="1">
      <alignment horizontal="center" vertical="center" shrinkToFit="1"/>
    </xf>
    <xf numFmtId="0" fontId="20" fillId="0" borderId="153"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99" xfId="0" applyFont="1" applyBorder="1" applyAlignment="1">
      <alignment horizontal="center" vertical="center" shrinkToFit="1"/>
    </xf>
    <xf numFmtId="0" fontId="30" fillId="6" borderId="30"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38" xfId="0" applyFont="1" applyFill="1" applyBorder="1" applyAlignment="1">
      <alignment horizontal="center" vertical="center"/>
    </xf>
    <xf numFmtId="0" fontId="19" fillId="8" borderId="6" xfId="0" applyFont="1" applyFill="1" applyBorder="1" applyAlignment="1">
      <alignment horizontal="center" vertical="center"/>
    </xf>
    <xf numFmtId="0" fontId="44" fillId="0" borderId="0" xfId="0" applyFont="1" applyAlignment="1">
      <alignment horizontal="right" vertical="top" shrinkToFit="1"/>
    </xf>
    <xf numFmtId="0" fontId="1" fillId="0" borderId="12"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5" xfId="0" applyFont="1" applyBorder="1" applyAlignment="1">
      <alignment horizontal="center" vertical="center" shrinkToFit="1"/>
    </xf>
    <xf numFmtId="0" fontId="24" fillId="0" borderId="10" xfId="0" applyFont="1" applyFill="1" applyBorder="1" applyAlignment="1">
      <alignment horizontal="left" vertical="center"/>
    </xf>
    <xf numFmtId="0" fontId="24" fillId="0" borderId="10" xfId="0" applyFont="1" applyBorder="1" applyAlignment="1">
      <alignment horizontal="left" vertical="center"/>
    </xf>
    <xf numFmtId="0" fontId="38" fillId="0" borderId="0" xfId="0" applyFont="1" applyAlignment="1">
      <alignment horizontal="left" vertical="center" shrinkToFit="1"/>
    </xf>
    <xf numFmtId="0" fontId="37" fillId="0" borderId="0" xfId="0" applyFont="1" applyFill="1" applyAlignment="1">
      <alignment horizontal="right" vertical="center" shrinkToFit="1"/>
    </xf>
    <xf numFmtId="0" fontId="18" fillId="7" borderId="0" xfId="0" applyFont="1" applyFill="1" applyAlignment="1">
      <alignment horizontal="center" vertical="center" shrinkToFit="1"/>
    </xf>
    <xf numFmtId="0" fontId="1" fillId="0" borderId="0" xfId="0" applyFont="1" applyAlignment="1">
      <alignment vertical="center"/>
    </xf>
    <xf numFmtId="0" fontId="24" fillId="0" borderId="0" xfId="0" applyFont="1" applyAlignment="1">
      <alignment vertical="center"/>
    </xf>
    <xf numFmtId="0" fontId="74" fillId="0" borderId="31" xfId="0" applyFont="1" applyBorder="1" applyAlignment="1">
      <alignment horizontal="center" vertical="center" shrinkToFit="1"/>
    </xf>
    <xf numFmtId="0" fontId="74" fillId="0" borderId="39" xfId="0" applyFont="1" applyBorder="1" applyAlignment="1">
      <alignment horizontal="center" vertical="center" shrinkToFit="1"/>
    </xf>
    <xf numFmtId="0" fontId="74" fillId="0" borderId="43" xfId="0" applyFont="1" applyBorder="1" applyAlignment="1">
      <alignment horizontal="center" vertical="center" shrinkToFit="1"/>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63" xfId="0" applyFont="1" applyBorder="1" applyAlignment="1">
      <alignment horizontal="center" vertical="center"/>
    </xf>
    <xf numFmtId="0" fontId="74" fillId="0" borderId="31" xfId="0" applyFont="1" applyBorder="1" applyAlignment="1">
      <alignment horizontal="center" vertical="center"/>
    </xf>
    <xf numFmtId="0" fontId="74" fillId="0" borderId="39" xfId="0" applyFont="1" applyBorder="1" applyAlignment="1">
      <alignment horizontal="center" vertical="center"/>
    </xf>
    <xf numFmtId="0" fontId="74" fillId="0" borderId="89" xfId="0" applyFont="1" applyBorder="1" applyAlignment="1">
      <alignment horizontal="center" vertical="center"/>
    </xf>
    <xf numFmtId="0" fontId="74" fillId="0" borderId="43" xfId="0" applyFont="1" applyBorder="1" applyAlignment="1">
      <alignment horizontal="center" vertical="center"/>
    </xf>
    <xf numFmtId="0" fontId="74" fillId="0" borderId="46" xfId="0" applyFont="1" applyBorder="1" applyAlignment="1">
      <alignment horizontal="center" vertical="center" shrinkToFit="1"/>
    </xf>
    <xf numFmtId="0" fontId="74" fillId="0" borderId="5" xfId="0" applyFont="1" applyBorder="1" applyAlignment="1">
      <alignment horizontal="center" vertical="center" shrinkToFit="1"/>
    </xf>
    <xf numFmtId="0" fontId="74" fillId="0" borderId="85" xfId="0" applyFont="1" applyBorder="1" applyAlignment="1">
      <alignment horizontal="center" vertical="center" shrinkToFit="1"/>
    </xf>
    <xf numFmtId="0" fontId="27" fillId="0" borderId="9" xfId="0" applyFont="1" applyBorder="1" applyAlignment="1">
      <alignment horizontal="center" vertical="center" shrinkToFit="1"/>
    </xf>
    <xf numFmtId="0" fontId="20" fillId="0" borderId="104" xfId="0" applyFont="1" applyBorder="1" applyAlignment="1">
      <alignment horizontal="center" vertical="center" shrinkToFit="1"/>
    </xf>
    <xf numFmtId="0" fontId="30" fillId="6" borderId="62" xfId="0" applyFont="1" applyFill="1" applyBorder="1" applyAlignment="1">
      <alignment horizontal="center" vertical="center"/>
    </xf>
    <xf numFmtId="0" fontId="32" fillId="0" borderId="160" xfId="0" applyFont="1" applyFill="1" applyBorder="1" applyAlignment="1">
      <alignment horizontal="center" vertical="center" wrapText="1"/>
    </xf>
    <xf numFmtId="0" fontId="32" fillId="0" borderId="161" xfId="0" applyFont="1" applyFill="1" applyBorder="1" applyAlignment="1">
      <alignment horizontal="center" vertical="center" wrapText="1"/>
    </xf>
    <xf numFmtId="0" fontId="32" fillId="0" borderId="155" xfId="0" applyFont="1" applyFill="1" applyBorder="1" applyAlignment="1">
      <alignment horizontal="center" vertical="center" wrapText="1"/>
    </xf>
    <xf numFmtId="0" fontId="1" fillId="0" borderId="12"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27" fillId="0" borderId="172" xfId="0" applyFont="1" applyBorder="1" applyAlignment="1">
      <alignment horizontal="center" vertical="center" shrinkToFit="1"/>
    </xf>
    <xf numFmtId="0" fontId="30" fillId="6" borderId="170" xfId="0" applyFont="1" applyFill="1" applyBorder="1" applyAlignment="1">
      <alignment horizontal="center" vertical="center"/>
    </xf>
    <xf numFmtId="0" fontId="30" fillId="6" borderId="11" xfId="0" applyFont="1" applyFill="1" applyBorder="1" applyAlignment="1">
      <alignment horizontal="center" vertical="center"/>
    </xf>
    <xf numFmtId="0" fontId="30" fillId="6" borderId="82" xfId="0" applyFont="1" applyFill="1" applyBorder="1" applyAlignment="1">
      <alignment horizontal="center" vertical="center"/>
    </xf>
    <xf numFmtId="0" fontId="30" fillId="6" borderId="64" xfId="0" applyFont="1" applyFill="1" applyBorder="1" applyAlignment="1">
      <alignment horizontal="center" vertical="center"/>
    </xf>
    <xf numFmtId="0" fontId="19" fillId="5" borderId="159" xfId="0" applyFont="1" applyFill="1" applyBorder="1" applyAlignment="1">
      <alignment horizontal="center" vertical="center"/>
    </xf>
    <xf numFmtId="0" fontId="30" fillId="6" borderId="69" xfId="0" applyFont="1" applyFill="1" applyBorder="1" applyAlignment="1">
      <alignment horizontal="center" vertical="center"/>
    </xf>
    <xf numFmtId="0" fontId="30" fillId="6" borderId="10"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106" xfId="0" applyFont="1" applyFill="1" applyBorder="1" applyAlignment="1">
      <alignment horizontal="center" vertical="center"/>
    </xf>
    <xf numFmtId="0" fontId="30" fillId="6" borderId="27" xfId="0" applyFont="1" applyFill="1" applyBorder="1" applyAlignment="1">
      <alignment horizontal="center" vertical="center"/>
    </xf>
    <xf numFmtId="0" fontId="6" fillId="0" borderId="70" xfId="0" applyFont="1" applyBorder="1" applyAlignment="1">
      <alignment horizontal="center" vertical="center" textRotation="255"/>
    </xf>
    <xf numFmtId="0" fontId="6" fillId="0" borderId="71" xfId="0" applyFont="1" applyBorder="1" applyAlignment="1">
      <alignment horizontal="center" vertical="center" textRotation="255"/>
    </xf>
    <xf numFmtId="0" fontId="6" fillId="0" borderId="74" xfId="0" applyFont="1" applyBorder="1" applyAlignment="1">
      <alignment horizontal="center" vertical="center" textRotation="255"/>
    </xf>
    <xf numFmtId="0" fontId="14" fillId="0" borderId="73" xfId="0" applyFont="1" applyBorder="1" applyAlignment="1">
      <alignment horizontal="center" vertical="center" textRotation="255"/>
    </xf>
    <xf numFmtId="0" fontId="14" fillId="0" borderId="42" xfId="0" applyFont="1" applyBorder="1" applyAlignment="1">
      <alignment horizontal="center" vertical="center" textRotation="255"/>
    </xf>
    <xf numFmtId="0" fontId="13" fillId="0" borderId="71" xfId="0" applyFont="1" applyBorder="1" applyAlignment="1">
      <alignment horizontal="center" vertical="center" textRotation="255"/>
    </xf>
    <xf numFmtId="0" fontId="13" fillId="0" borderId="74" xfId="0" applyFont="1" applyBorder="1" applyAlignment="1">
      <alignment horizontal="center" vertical="center" textRotation="255"/>
    </xf>
    <xf numFmtId="0" fontId="14" fillId="0" borderId="72" xfId="0" applyFont="1" applyBorder="1" applyAlignment="1">
      <alignment horizontal="center" vertical="center" textRotation="255"/>
    </xf>
    <xf numFmtId="0" fontId="14" fillId="0" borderId="72" xfId="0" applyFont="1" applyBorder="1" applyAlignment="1">
      <alignment horizontal="center" vertical="center" textRotation="255" shrinkToFit="1"/>
    </xf>
    <xf numFmtId="0" fontId="14" fillId="0" borderId="73" xfId="0" applyFont="1" applyBorder="1" applyAlignment="1">
      <alignment horizontal="center" vertical="center" textRotation="255" shrinkToFit="1"/>
    </xf>
    <xf numFmtId="0" fontId="14" fillId="0" borderId="42" xfId="0" applyFont="1" applyBorder="1" applyAlignment="1">
      <alignment horizontal="center" vertical="center" textRotation="255" shrinkToFit="1"/>
    </xf>
    <xf numFmtId="0" fontId="0" fillId="0" borderId="0" xfId="0" applyBorder="1" applyAlignment="1">
      <alignment horizontal="center" vertical="center"/>
    </xf>
    <xf numFmtId="0" fontId="0" fillId="0" borderId="0" xfId="0" applyAlignment="1">
      <alignment horizontal="center" vertical="center"/>
    </xf>
    <xf numFmtId="0" fontId="14" fillId="0" borderId="0" xfId="0" applyFont="1" applyAlignment="1">
      <alignment horizontal="left" vertical="center"/>
    </xf>
    <xf numFmtId="0" fontId="0" fillId="0" borderId="11" xfId="0" applyBorder="1" applyAlignment="1">
      <alignment horizontal="left" vertical="center"/>
    </xf>
    <xf numFmtId="0" fontId="0" fillId="0" borderId="69" xfId="0" applyBorder="1" applyAlignment="1">
      <alignment horizontal="left" vertical="center"/>
    </xf>
    <xf numFmtId="0" fontId="0" fillId="0" borderId="68" xfId="0" applyBorder="1" applyAlignment="1">
      <alignment horizontal="left" vertical="center"/>
    </xf>
    <xf numFmtId="0" fontId="0" fillId="0" borderId="0" xfId="0" applyBorder="1" applyAlignment="1">
      <alignment horizontal="left" vertical="center"/>
    </xf>
    <xf numFmtId="0" fontId="0" fillId="0" borderId="0" xfId="0" applyAlignment="1">
      <alignment vertical="center"/>
    </xf>
    <xf numFmtId="0" fontId="0" fillId="0" borderId="0" xfId="0" applyAlignment="1">
      <alignment horizontal="left" vertical="center" shrinkToFit="1"/>
    </xf>
    <xf numFmtId="0" fontId="0" fillId="0" borderId="69" xfId="0" applyBorder="1" applyAlignment="1">
      <alignment horizontal="left" vertical="center" shrinkToFit="1"/>
    </xf>
    <xf numFmtId="0" fontId="76" fillId="16" borderId="12" xfId="0" applyFont="1" applyFill="1" applyBorder="1" applyAlignment="1">
      <alignment horizontal="center" vertical="center"/>
    </xf>
    <xf numFmtId="0" fontId="76" fillId="16" borderId="1" xfId="0" applyFont="1" applyFill="1" applyBorder="1" applyAlignment="1">
      <alignment horizontal="center" vertical="center"/>
    </xf>
    <xf numFmtId="0" fontId="9" fillId="2" borderId="0"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24" fillId="12" borderId="65" xfId="0" applyFont="1" applyFill="1" applyBorder="1" applyAlignment="1">
      <alignment horizontal="center" vertical="center" shrinkToFit="1"/>
    </xf>
    <xf numFmtId="0" fontId="24" fillId="12" borderId="22" xfId="0" applyFont="1" applyFill="1" applyBorder="1" applyAlignment="1">
      <alignment horizontal="center" vertical="center" shrinkToFit="1"/>
    </xf>
    <xf numFmtId="0" fontId="24" fillId="12" borderId="23" xfId="0" applyFont="1" applyFill="1" applyBorder="1" applyAlignment="1">
      <alignment horizontal="center" vertical="center" shrinkToFit="1"/>
    </xf>
    <xf numFmtId="0" fontId="24" fillId="12" borderId="65" xfId="0" applyFont="1" applyFill="1" applyBorder="1" applyAlignment="1">
      <alignment horizontal="center" vertical="center" wrapText="1" shrinkToFit="1"/>
    </xf>
    <xf numFmtId="176" fontId="14" fillId="4" borderId="12" xfId="0" applyNumberFormat="1" applyFont="1" applyFill="1" applyBorder="1" applyAlignment="1" applyProtection="1">
      <alignment horizontal="center" vertical="center" shrinkToFit="1"/>
      <protection locked="0"/>
    </xf>
    <xf numFmtId="176" fontId="14" fillId="4" borderId="2" xfId="0" applyNumberFormat="1" applyFont="1" applyFill="1" applyBorder="1" applyAlignment="1" applyProtection="1">
      <alignment horizontal="center" vertical="center" shrinkToFit="1"/>
      <protection locked="0"/>
    </xf>
    <xf numFmtId="176" fontId="14" fillId="4" borderId="1" xfId="0" applyNumberFormat="1" applyFont="1" applyFill="1" applyBorder="1" applyAlignment="1" applyProtection="1">
      <alignment horizontal="center" vertical="center" shrinkToFit="1"/>
      <protection locked="0"/>
    </xf>
    <xf numFmtId="0" fontId="56" fillId="15" borderId="76" xfId="0" applyFont="1" applyFill="1" applyBorder="1" applyAlignment="1">
      <alignment horizontal="center" vertical="center" textRotation="255" shrinkToFit="1"/>
    </xf>
    <xf numFmtId="0" fontId="56" fillId="15" borderId="77" xfId="0" applyFont="1" applyFill="1" applyBorder="1" applyAlignment="1">
      <alignment horizontal="center" vertical="center" textRotation="255" shrinkToFit="1"/>
    </xf>
    <xf numFmtId="0" fontId="56" fillId="15" borderId="68" xfId="0" applyFont="1" applyFill="1" applyBorder="1" applyAlignment="1">
      <alignment horizontal="center" vertical="center" textRotation="255" shrinkToFit="1"/>
    </xf>
    <xf numFmtId="0" fontId="56" fillId="15" borderId="69" xfId="0" applyFont="1" applyFill="1" applyBorder="1" applyAlignment="1">
      <alignment horizontal="center" vertical="center" textRotation="255" shrinkToFit="1"/>
    </xf>
    <xf numFmtId="0" fontId="56" fillId="15" borderId="78" xfId="0" applyFont="1" applyFill="1" applyBorder="1" applyAlignment="1">
      <alignment horizontal="center" vertical="center" textRotation="255" shrinkToFit="1"/>
    </xf>
    <xf numFmtId="0" fontId="56" fillId="15" borderId="79" xfId="0" applyFont="1" applyFill="1" applyBorder="1" applyAlignment="1">
      <alignment horizontal="center" vertical="center" textRotation="255" shrinkToFit="1"/>
    </xf>
    <xf numFmtId="0" fontId="24" fillId="12" borderId="111" xfId="0" applyFont="1" applyFill="1" applyBorder="1" applyAlignment="1">
      <alignment horizontal="center" vertical="center" shrinkToFit="1"/>
    </xf>
    <xf numFmtId="178" fontId="10" fillId="4" borderId="12" xfId="0" applyNumberFormat="1" applyFont="1" applyFill="1" applyBorder="1" applyAlignment="1" applyProtection="1">
      <alignment horizontal="center" vertical="center" shrinkToFit="1"/>
      <protection locked="0"/>
    </xf>
    <xf numFmtId="178" fontId="10" fillId="4" borderId="2" xfId="0" applyNumberFormat="1" applyFont="1" applyFill="1" applyBorder="1" applyAlignment="1" applyProtection="1">
      <alignment horizontal="center" vertical="center" shrinkToFit="1"/>
      <protection locked="0"/>
    </xf>
    <xf numFmtId="178" fontId="10" fillId="4" borderId="1" xfId="0" applyNumberFormat="1" applyFont="1" applyFill="1" applyBorder="1" applyAlignment="1" applyProtection="1">
      <alignment horizontal="center" vertical="center" shrinkToFit="1"/>
      <protection locked="0"/>
    </xf>
    <xf numFmtId="0" fontId="3" fillId="4" borderId="2" xfId="0" applyNumberFormat="1" applyFont="1" applyFill="1" applyBorder="1" applyAlignment="1">
      <alignment horizontal="center" vertical="center" shrinkToFit="1"/>
    </xf>
    <xf numFmtId="0" fontId="3" fillId="4" borderId="46" xfId="0" applyFont="1" applyFill="1" applyBorder="1" applyAlignment="1">
      <alignment horizontal="center" vertical="center" wrapText="1" shrinkToFit="1"/>
    </xf>
    <xf numFmtId="0" fontId="3" fillId="4" borderId="5" xfId="0" applyFont="1" applyFill="1" applyBorder="1" applyAlignment="1">
      <alignment horizontal="center" vertical="center" wrapText="1" shrinkToFit="1"/>
    </xf>
    <xf numFmtId="0" fontId="3" fillId="4" borderId="31" xfId="0" applyFont="1" applyFill="1" applyBorder="1" applyAlignment="1">
      <alignment horizontal="center" vertical="center" wrapText="1" shrinkToFit="1"/>
    </xf>
    <xf numFmtId="0" fontId="3" fillId="4" borderId="39" xfId="0" applyFont="1" applyFill="1" applyBorder="1" applyAlignment="1">
      <alignment horizontal="center" vertical="center" wrapText="1" shrinkToFit="1"/>
    </xf>
    <xf numFmtId="0" fontId="0" fillId="4" borderId="46" xfId="0" applyFill="1"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4" borderId="85" xfId="0" applyFill="1" applyBorder="1" applyAlignment="1" applyProtection="1">
      <alignment horizontal="center" vertical="center" shrinkToFit="1"/>
      <protection locked="0"/>
    </xf>
    <xf numFmtId="0" fontId="0" fillId="4" borderId="31" xfId="0" applyFill="1" applyBorder="1" applyAlignment="1" applyProtection="1">
      <alignment horizontal="center" vertical="center" shrinkToFit="1"/>
      <protection locked="0"/>
    </xf>
    <xf numFmtId="0" fontId="0" fillId="4" borderId="39" xfId="0" applyFill="1" applyBorder="1" applyAlignment="1" applyProtection="1">
      <alignment horizontal="center" vertical="center" shrinkToFit="1"/>
      <protection locked="0"/>
    </xf>
    <xf numFmtId="0" fontId="0" fillId="4" borderId="43" xfId="0" applyFill="1" applyBorder="1" applyAlignment="1" applyProtection="1">
      <alignment horizontal="center" vertical="center" shrinkToFit="1"/>
      <protection locked="0"/>
    </xf>
    <xf numFmtId="0" fontId="24" fillId="12" borderId="4" xfId="0" applyFont="1" applyFill="1" applyBorder="1" applyAlignment="1">
      <alignment horizontal="center" vertical="center" shrinkToFit="1"/>
    </xf>
    <xf numFmtId="0" fontId="24" fillId="12" borderId="3" xfId="0" applyFont="1" applyFill="1" applyBorder="1" applyAlignment="1">
      <alignment horizontal="center" vertical="center" shrinkToFit="1"/>
    </xf>
    <xf numFmtId="0" fontId="24" fillId="12" borderId="76" xfId="0" applyFont="1" applyFill="1" applyBorder="1" applyAlignment="1">
      <alignment horizontal="center" vertical="center" shrinkToFit="1"/>
    </xf>
    <xf numFmtId="0" fontId="24" fillId="12" borderId="81" xfId="0" applyFont="1" applyFill="1" applyBorder="1" applyAlignment="1">
      <alignment horizontal="center" vertical="center" shrinkToFit="1"/>
    </xf>
    <xf numFmtId="0" fontId="24" fillId="12" borderId="78" xfId="0" applyFont="1" applyFill="1" applyBorder="1" applyAlignment="1">
      <alignment horizontal="center" vertical="center" shrinkToFit="1"/>
    </xf>
    <xf numFmtId="0" fontId="24" fillId="12" borderId="84" xfId="0" applyFont="1" applyFill="1" applyBorder="1" applyAlignment="1">
      <alignment horizontal="center" vertical="center" shrinkToFit="1"/>
    </xf>
    <xf numFmtId="0" fontId="24" fillId="12" borderId="7" xfId="0" applyFont="1" applyFill="1" applyBorder="1" applyAlignment="1">
      <alignment horizontal="center" vertical="center" shrinkToFit="1"/>
    </xf>
    <xf numFmtId="0" fontId="24" fillId="12" borderId="6" xfId="0" applyFont="1" applyFill="1" applyBorder="1" applyAlignment="1">
      <alignment horizontal="center" vertical="center" shrinkToFit="1"/>
    </xf>
    <xf numFmtId="0" fontId="24" fillId="12" borderId="80" xfId="0" applyFont="1" applyFill="1" applyBorder="1" applyAlignment="1">
      <alignment horizontal="center" vertical="center" shrinkToFit="1"/>
    </xf>
    <xf numFmtId="0" fontId="24" fillId="12" borderId="83" xfId="0" applyFont="1" applyFill="1" applyBorder="1" applyAlignment="1">
      <alignment horizontal="center" vertical="center" shrinkToFit="1"/>
    </xf>
    <xf numFmtId="0" fontId="50" fillId="12" borderId="120" xfId="0" applyFont="1" applyFill="1" applyBorder="1" applyAlignment="1">
      <alignment horizontal="center" vertical="center" wrapText="1" shrinkToFit="1"/>
    </xf>
    <xf numFmtId="0" fontId="50" fillId="12" borderId="121" xfId="0" applyFont="1" applyFill="1" applyBorder="1" applyAlignment="1">
      <alignment horizontal="center" vertical="center" wrapText="1" shrinkToFit="1"/>
    </xf>
    <xf numFmtId="0" fontId="49" fillId="12" borderId="52" xfId="0" applyFont="1" applyFill="1" applyBorder="1" applyAlignment="1">
      <alignment horizontal="center" vertical="center" wrapText="1" shrinkToFit="1"/>
    </xf>
    <xf numFmtId="0" fontId="49" fillId="12" borderId="106" xfId="0" applyFont="1" applyFill="1" applyBorder="1" applyAlignment="1">
      <alignment horizontal="center" vertical="center" shrinkToFit="1"/>
    </xf>
    <xf numFmtId="0" fontId="50" fillId="12" borderId="66" xfId="0" applyFont="1" applyFill="1" applyBorder="1" applyAlignment="1">
      <alignment horizontal="center" vertical="center" wrapText="1" shrinkToFit="1"/>
    </xf>
    <xf numFmtId="0" fontId="50" fillId="12" borderId="25" xfId="0" applyFont="1" applyFill="1" applyBorder="1" applyAlignment="1">
      <alignment horizontal="center" vertical="center" shrinkToFit="1"/>
    </xf>
    <xf numFmtId="0" fontId="0" fillId="4" borderId="91" xfId="0" applyFill="1" applyBorder="1" applyAlignment="1" applyProtection="1">
      <alignment horizontal="left" vertical="center" shrinkToFit="1"/>
      <protection locked="0"/>
    </xf>
    <xf numFmtId="0" fontId="0" fillId="4" borderId="7" xfId="0" applyFill="1" applyBorder="1" applyAlignment="1" applyProtection="1">
      <alignment horizontal="left" vertical="center" shrinkToFit="1"/>
      <protection locked="0"/>
    </xf>
    <xf numFmtId="0" fontId="0" fillId="4" borderId="81" xfId="0" applyFill="1" applyBorder="1" applyAlignment="1" applyProtection="1">
      <alignment horizontal="left" vertical="center" shrinkToFit="1"/>
      <protection locked="0"/>
    </xf>
    <xf numFmtId="0" fontId="0" fillId="4" borderId="92" xfId="0" applyFill="1" applyBorder="1" applyAlignment="1" applyProtection="1">
      <alignment horizontal="left" vertical="center" shrinkToFit="1"/>
      <protection locked="0"/>
    </xf>
    <xf numFmtId="0" fontId="0" fillId="4" borderId="6" xfId="0" applyFill="1" applyBorder="1" applyAlignment="1" applyProtection="1">
      <alignment horizontal="left" vertical="center" shrinkToFit="1"/>
      <protection locked="0"/>
    </xf>
    <xf numFmtId="0" fontId="0" fillId="4" borderId="84" xfId="0" applyFill="1" applyBorder="1" applyAlignment="1" applyProtection="1">
      <alignment horizontal="left" vertical="center" shrinkToFit="1"/>
      <protection locked="0"/>
    </xf>
    <xf numFmtId="0" fontId="11" fillId="10" borderId="10" xfId="0" applyFont="1" applyFill="1" applyBorder="1" applyAlignment="1">
      <alignment horizontal="center" vertical="center" shrinkToFit="1"/>
    </xf>
    <xf numFmtId="0" fontId="11" fillId="10" borderId="12" xfId="0" applyFont="1" applyFill="1" applyBorder="1" applyAlignment="1">
      <alignment horizontal="center" vertical="center" shrinkToFit="1"/>
    </xf>
    <xf numFmtId="0" fontId="8" fillId="0" borderId="75" xfId="0" applyFont="1" applyFill="1" applyBorder="1" applyAlignment="1" applyProtection="1">
      <alignment horizontal="center" vertical="center" shrinkToFit="1"/>
      <protection locked="0"/>
    </xf>
    <xf numFmtId="0" fontId="8" fillId="0" borderId="4" xfId="0" applyFont="1" applyFill="1" applyBorder="1" applyAlignment="1" applyProtection="1">
      <alignment horizontal="center" vertical="center" shrinkToFit="1"/>
      <protection locked="0"/>
    </xf>
    <xf numFmtId="0" fontId="12" fillId="0" borderId="78"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84" xfId="0" applyFont="1" applyFill="1" applyBorder="1" applyAlignment="1">
      <alignment horizontal="center" vertical="center" shrinkToFit="1"/>
    </xf>
    <xf numFmtId="0" fontId="58" fillId="15" borderId="76" xfId="0" applyFont="1" applyFill="1" applyBorder="1" applyAlignment="1">
      <alignment horizontal="center" vertical="center" wrapText="1" shrinkToFit="1"/>
    </xf>
    <xf numFmtId="0" fontId="58" fillId="15" borderId="7" xfId="0" applyFont="1" applyFill="1" applyBorder="1" applyAlignment="1">
      <alignment horizontal="center" vertical="center" wrapText="1" shrinkToFit="1"/>
    </xf>
    <xf numFmtId="0" fontId="58" fillId="15" borderId="81" xfId="0" applyFont="1" applyFill="1" applyBorder="1" applyAlignment="1">
      <alignment horizontal="center" vertical="center" wrapText="1" shrinkToFit="1"/>
    </xf>
    <xf numFmtId="0" fontId="58" fillId="15" borderId="68" xfId="0" applyFont="1" applyFill="1" applyBorder="1" applyAlignment="1">
      <alignment horizontal="center" vertical="center" wrapText="1" shrinkToFit="1"/>
    </xf>
    <xf numFmtId="0" fontId="58" fillId="15" borderId="0" xfId="0" applyFont="1" applyFill="1" applyBorder="1" applyAlignment="1">
      <alignment horizontal="center" vertical="center" wrapText="1" shrinkToFit="1"/>
    </xf>
    <xf numFmtId="0" fontId="58" fillId="15" borderId="82" xfId="0" applyFont="1" applyFill="1" applyBorder="1" applyAlignment="1">
      <alignment horizontal="center" vertical="center" wrapText="1" shrinkToFit="1"/>
    </xf>
    <xf numFmtId="0" fontId="58" fillId="15" borderId="78" xfId="0" applyFont="1" applyFill="1" applyBorder="1" applyAlignment="1">
      <alignment horizontal="center" vertical="center" wrapText="1" shrinkToFit="1"/>
    </xf>
    <xf numFmtId="0" fontId="58" fillId="15" borderId="6" xfId="0" applyFont="1" applyFill="1" applyBorder="1" applyAlignment="1">
      <alignment horizontal="center" vertical="center" wrapText="1" shrinkToFit="1"/>
    </xf>
    <xf numFmtId="0" fontId="58" fillId="15" borderId="84" xfId="0" applyFont="1" applyFill="1" applyBorder="1" applyAlignment="1">
      <alignment horizontal="center" vertical="center" wrapText="1" shrinkToFit="1"/>
    </xf>
    <xf numFmtId="0" fontId="70" fillId="15" borderId="75" xfId="0" applyFont="1" applyFill="1" applyBorder="1" applyAlignment="1">
      <alignment horizontal="center" vertical="center" shrinkToFit="1"/>
    </xf>
    <xf numFmtId="0" fontId="70" fillId="15" borderId="4" xfId="0" applyFont="1" applyFill="1" applyBorder="1" applyAlignment="1">
      <alignment horizontal="center" vertical="center" shrinkToFit="1"/>
    </xf>
    <xf numFmtId="0" fontId="70" fillId="15" borderId="3" xfId="0" applyFont="1" applyFill="1" applyBorder="1" applyAlignment="1">
      <alignment horizontal="center" vertical="center" shrinkToFit="1"/>
    </xf>
    <xf numFmtId="0" fontId="54" fillId="0" borderId="4" xfId="0" applyFont="1" applyFill="1" applyBorder="1" applyAlignment="1" applyProtection="1">
      <alignment horizontal="center" vertical="center" shrinkToFit="1"/>
      <protection locked="0"/>
    </xf>
    <xf numFmtId="0" fontId="54" fillId="0" borderId="3" xfId="0" applyFont="1" applyFill="1" applyBorder="1" applyAlignment="1" applyProtection="1">
      <alignment horizontal="center" vertical="center" shrinkToFit="1"/>
      <protection locked="0"/>
    </xf>
    <xf numFmtId="0" fontId="58" fillId="15" borderId="75" xfId="0" applyFont="1" applyFill="1" applyBorder="1" applyAlignment="1">
      <alignment horizontal="center" vertical="center" shrinkToFit="1"/>
    </xf>
    <xf numFmtId="0" fontId="58" fillId="15" borderId="4" xfId="0" applyFont="1" applyFill="1" applyBorder="1" applyAlignment="1">
      <alignment horizontal="center" vertical="center" shrinkToFit="1"/>
    </xf>
    <xf numFmtId="0" fontId="8" fillId="0" borderId="3" xfId="0" applyFont="1" applyFill="1"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2" borderId="12" xfId="0"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0" fillId="2" borderId="1" xfId="0" applyFill="1" applyBorder="1" applyAlignment="1">
      <alignment horizontal="center" vertical="center" wrapText="1" shrinkToFit="1"/>
    </xf>
    <xf numFmtId="0" fontId="35" fillId="2" borderId="12" xfId="0" applyFont="1" applyFill="1" applyBorder="1" applyAlignment="1">
      <alignment horizontal="center" vertical="center" shrinkToFit="1"/>
    </xf>
    <xf numFmtId="0" fontId="35" fillId="2" borderId="2" xfId="0" applyFont="1" applyFill="1" applyBorder="1" applyAlignment="1">
      <alignment horizontal="center" vertical="center" shrinkToFit="1"/>
    </xf>
    <xf numFmtId="0" fontId="35" fillId="2" borderId="1" xfId="0" applyFont="1" applyFill="1" applyBorder="1" applyAlignment="1">
      <alignment horizontal="center" vertical="center" shrinkToFit="1"/>
    </xf>
    <xf numFmtId="0" fontId="57" fillId="13" borderId="42" xfId="0" applyFont="1" applyFill="1" applyBorder="1" applyAlignment="1">
      <alignment horizontal="right" vertical="center" shrinkToFit="1"/>
    </xf>
    <xf numFmtId="0" fontId="57" fillId="13" borderId="31" xfId="0" applyFont="1" applyFill="1" applyBorder="1" applyAlignment="1">
      <alignment horizontal="right" vertical="center" shrinkToFit="1"/>
    </xf>
    <xf numFmtId="0" fontId="22" fillId="0" borderId="0" xfId="0" applyFont="1" applyFill="1" applyBorder="1" applyAlignment="1">
      <alignment vertical="center" wrapText="1" shrinkToFit="1"/>
    </xf>
    <xf numFmtId="0" fontId="22" fillId="0" borderId="0" xfId="0" applyFont="1" applyFill="1" applyBorder="1" applyAlignment="1">
      <alignment vertical="center" shrinkToFit="1"/>
    </xf>
    <xf numFmtId="0" fontId="63" fillId="10" borderId="95" xfId="0" applyFont="1" applyFill="1" applyBorder="1" applyAlignment="1">
      <alignment horizontal="center" vertical="center" wrapText="1" shrinkToFit="1"/>
    </xf>
    <xf numFmtId="0" fontId="63" fillId="10" borderId="10" xfId="0" applyFont="1" applyFill="1" applyBorder="1" applyAlignment="1">
      <alignment horizontal="center" vertical="center" shrinkToFit="1"/>
    </xf>
    <xf numFmtId="0" fontId="35" fillId="14" borderId="0" xfId="0" applyFont="1" applyFill="1" applyBorder="1" applyAlignment="1">
      <alignment horizontal="center" vertical="center" shrinkToFit="1"/>
    </xf>
    <xf numFmtId="0" fontId="58" fillId="15" borderId="102" xfId="0" applyFont="1" applyFill="1" applyBorder="1" applyAlignment="1">
      <alignment horizontal="center" vertical="center" shrinkToFit="1"/>
    </xf>
    <xf numFmtId="0" fontId="58" fillId="15" borderId="110" xfId="0" applyFont="1" applyFill="1" applyBorder="1" applyAlignment="1">
      <alignment horizontal="center" vertical="center" shrinkToFit="1"/>
    </xf>
    <xf numFmtId="0" fontId="58" fillId="15" borderId="103"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43" xfId="0" applyFont="1" applyFill="1" applyBorder="1" applyAlignment="1">
      <alignment horizontal="center" vertical="center" shrinkToFit="1"/>
    </xf>
    <xf numFmtId="0" fontId="33" fillId="2" borderId="35" xfId="0" applyFont="1" applyFill="1" applyBorder="1" applyAlignment="1">
      <alignment horizontal="center" vertical="center" shrinkToFit="1"/>
    </xf>
    <xf numFmtId="0" fontId="33" fillId="2" borderId="55" xfId="0" applyFont="1" applyFill="1" applyBorder="1" applyAlignment="1">
      <alignment horizontal="center" vertical="center" shrinkToFit="1"/>
    </xf>
    <xf numFmtId="0" fontId="33" fillId="2" borderId="40" xfId="0" applyFont="1" applyFill="1" applyBorder="1" applyAlignment="1">
      <alignment horizontal="center" vertical="center" shrinkToFit="1"/>
    </xf>
    <xf numFmtId="0" fontId="3" fillId="10" borderId="95" xfId="0" applyFont="1" applyFill="1" applyBorder="1" applyAlignment="1">
      <alignment horizontal="center" vertical="center" shrinkToFit="1"/>
    </xf>
    <xf numFmtId="0" fontId="3" fillId="10" borderId="10" xfId="0" applyFont="1" applyFill="1" applyBorder="1" applyAlignment="1">
      <alignment horizontal="center" vertical="center" shrinkToFit="1"/>
    </xf>
    <xf numFmtId="0" fontId="11" fillId="10" borderId="1" xfId="0" applyFont="1" applyFill="1" applyBorder="1" applyAlignment="1">
      <alignment horizontal="center" vertical="center" shrinkToFit="1"/>
    </xf>
    <xf numFmtId="0" fontId="31" fillId="2" borderId="46" xfId="0" applyFont="1" applyFill="1" applyBorder="1" applyAlignment="1">
      <alignment horizontal="center" vertical="center" shrinkToFit="1"/>
    </xf>
    <xf numFmtId="0" fontId="31" fillId="2" borderId="5" xfId="0" applyFont="1" applyFill="1" applyBorder="1" applyAlignment="1">
      <alignment horizontal="center" vertical="center" shrinkToFit="1"/>
    </xf>
    <xf numFmtId="0" fontId="31" fillId="2" borderId="85" xfId="0" applyFont="1" applyFill="1" applyBorder="1" applyAlignment="1">
      <alignment horizontal="center" vertical="center" shrinkToFit="1"/>
    </xf>
    <xf numFmtId="0" fontId="39" fillId="2" borderId="102" xfId="0" applyFont="1" applyFill="1" applyBorder="1" applyAlignment="1" applyProtection="1">
      <alignment horizontal="center" vertical="center" shrinkToFit="1"/>
      <protection locked="0"/>
    </xf>
    <xf numFmtId="0" fontId="39" fillId="2" borderId="110" xfId="0" applyFont="1" applyFill="1" applyBorder="1" applyAlignment="1" applyProtection="1">
      <alignment horizontal="center" vertical="center" shrinkToFit="1"/>
      <protection locked="0"/>
    </xf>
    <xf numFmtId="0" fontId="39" fillId="2" borderId="103" xfId="0" applyFont="1" applyFill="1" applyBorder="1" applyAlignment="1" applyProtection="1">
      <alignment horizontal="center" vertical="center" shrinkToFit="1"/>
      <protection locked="0"/>
    </xf>
    <xf numFmtId="0" fontId="61" fillId="0" borderId="4" xfId="0" applyFont="1" applyBorder="1" applyAlignment="1" applyProtection="1">
      <alignment horizontal="center" vertical="center" shrinkToFit="1"/>
      <protection locked="0"/>
    </xf>
    <xf numFmtId="0" fontId="61" fillId="0" borderId="3" xfId="0" applyFont="1" applyBorder="1" applyAlignment="1" applyProtection="1">
      <alignment horizontal="center" vertical="center" shrinkToFit="1"/>
      <protection locked="0"/>
    </xf>
    <xf numFmtId="0" fontId="58" fillId="15" borderId="3" xfId="0" applyFont="1" applyFill="1" applyBorder="1" applyAlignment="1">
      <alignment horizontal="center" vertical="center" shrinkToFit="1"/>
    </xf>
    <xf numFmtId="0" fontId="32" fillId="2" borderId="95" xfId="0" applyFont="1" applyFill="1" applyBorder="1" applyAlignment="1">
      <alignment horizontal="center" vertical="center" shrinkToFit="1"/>
    </xf>
    <xf numFmtId="0" fontId="32" fillId="2" borderId="10"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2" fillId="0" borderId="44"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5" fillId="2" borderId="14" xfId="0" applyNumberFormat="1" applyFont="1" applyFill="1" applyBorder="1" applyAlignment="1">
      <alignment horizontal="center" vertical="center" shrinkToFit="1"/>
    </xf>
    <xf numFmtId="0" fontId="5" fillId="2" borderId="53" xfId="0" applyNumberFormat="1" applyFont="1" applyFill="1" applyBorder="1" applyAlignment="1">
      <alignment horizontal="center" vertical="center" shrinkToFit="1"/>
    </xf>
    <xf numFmtId="0" fontId="5" fillId="2" borderId="15" xfId="0" applyNumberFormat="1" applyFont="1" applyFill="1" applyBorder="1" applyAlignment="1">
      <alignment horizontal="center" vertical="center" shrinkToFit="1"/>
    </xf>
    <xf numFmtId="0" fontId="13" fillId="2" borderId="63" xfId="0" applyFont="1" applyFill="1" applyBorder="1" applyAlignment="1">
      <alignment horizontal="center" vertical="center" wrapText="1" shrinkToFit="1"/>
    </xf>
    <xf numFmtId="0" fontId="13" fillId="2" borderId="44" xfId="0" applyFont="1" applyFill="1" applyBorder="1" applyAlignment="1">
      <alignment horizontal="center" vertical="center" wrapText="1" shrinkToFit="1"/>
    </xf>
    <xf numFmtId="0" fontId="13" fillId="2" borderId="38" xfId="0" applyFont="1" applyFill="1" applyBorder="1" applyAlignment="1">
      <alignment horizontal="center" vertical="center" wrapText="1" shrinkToFit="1"/>
    </xf>
    <xf numFmtId="0" fontId="3" fillId="2" borderId="5" xfId="0" applyFont="1" applyFill="1" applyBorder="1" applyAlignment="1">
      <alignment horizontal="center" vertical="center" wrapText="1" shrinkToFit="1"/>
    </xf>
    <xf numFmtId="0" fontId="3" fillId="2" borderId="85" xfId="0" applyFont="1" applyFill="1" applyBorder="1" applyAlignment="1">
      <alignment horizontal="center" vertical="center" wrapText="1" shrinkToFit="1"/>
    </xf>
    <xf numFmtId="0" fontId="3" fillId="2" borderId="39" xfId="0" applyFont="1" applyFill="1" applyBorder="1" applyAlignment="1">
      <alignment horizontal="center" vertical="center" wrapText="1" shrinkToFit="1"/>
    </xf>
    <xf numFmtId="0" fontId="3" fillId="2" borderId="43" xfId="0" applyFont="1" applyFill="1" applyBorder="1" applyAlignment="1">
      <alignment horizontal="center" vertical="center" wrapText="1" shrinkToFit="1"/>
    </xf>
    <xf numFmtId="0" fontId="13" fillId="2" borderId="95" xfId="0" applyFont="1" applyFill="1" applyBorder="1" applyAlignment="1">
      <alignment horizontal="center" vertical="center" wrapText="1" shrinkToFit="1"/>
    </xf>
    <xf numFmtId="0" fontId="13" fillId="2" borderId="10" xfId="0" applyFont="1" applyFill="1" applyBorder="1" applyAlignment="1">
      <alignment horizontal="center" vertical="center" wrapText="1" shrinkToFit="1"/>
    </xf>
    <xf numFmtId="0" fontId="12" fillId="0" borderId="34"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6" fillId="2" borderId="93" xfId="0" applyFont="1"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2" xfId="0" applyFill="1" applyBorder="1" applyAlignment="1">
      <alignment horizontal="center" vertical="center" shrinkToFit="1"/>
    </xf>
    <xf numFmtId="176" fontId="0" fillId="2" borderId="75" xfId="0" applyNumberFormat="1" applyFill="1" applyBorder="1" applyAlignment="1" applyProtection="1">
      <alignment horizontal="center" vertical="center" shrinkToFit="1"/>
      <protection locked="0"/>
    </xf>
    <xf numFmtId="176" fontId="0" fillId="2" borderId="4" xfId="0" applyNumberFormat="1" applyFill="1" applyBorder="1" applyAlignment="1" applyProtection="1">
      <alignment horizontal="center" vertical="center" shrinkToFit="1"/>
      <protection locked="0"/>
    </xf>
    <xf numFmtId="176" fontId="0" fillId="2" borderId="3" xfId="0" applyNumberFormat="1" applyFill="1" applyBorder="1" applyAlignment="1" applyProtection="1">
      <alignment horizontal="center" vertical="center" shrinkToFit="1"/>
      <protection locked="0"/>
    </xf>
    <xf numFmtId="0" fontId="0" fillId="2" borderId="51" xfId="0" applyFill="1" applyBorder="1" applyAlignment="1">
      <alignment horizontal="center" vertical="center" shrinkToFit="1"/>
    </xf>
    <xf numFmtId="0" fontId="0" fillId="4" borderId="2" xfId="0" applyFill="1" applyBorder="1" applyAlignment="1" applyProtection="1">
      <alignment horizontal="left" vertical="center" shrinkToFit="1"/>
      <protection locked="0"/>
    </xf>
    <xf numFmtId="0" fontId="0" fillId="4" borderId="1" xfId="0" applyFill="1" applyBorder="1" applyAlignment="1" applyProtection="1">
      <alignment horizontal="left" vertical="center" shrinkToFit="1"/>
      <protection locked="0"/>
    </xf>
    <xf numFmtId="0" fontId="0" fillId="2" borderId="45" xfId="0" applyFill="1" applyBorder="1" applyAlignment="1">
      <alignment horizontal="center" vertical="center" shrinkToFit="1"/>
    </xf>
    <xf numFmtId="0" fontId="0" fillId="2" borderId="10" xfId="0" applyFill="1" applyBorder="1" applyAlignment="1">
      <alignment horizontal="center" vertical="center" shrinkToFit="1"/>
    </xf>
    <xf numFmtId="0" fontId="46" fillId="2" borderId="109" xfId="0" applyFont="1" applyFill="1" applyBorder="1" applyAlignment="1">
      <alignment horizontal="right" shrinkToFit="1"/>
    </xf>
    <xf numFmtId="0" fontId="0" fillId="2" borderId="5" xfId="0" applyFill="1" applyBorder="1" applyAlignment="1">
      <alignment horizontal="center" vertical="center" shrinkToFit="1"/>
    </xf>
    <xf numFmtId="0" fontId="0" fillId="2" borderId="39" xfId="0" applyFill="1" applyBorder="1" applyAlignment="1">
      <alignment horizontal="center" vertical="center" shrinkToFit="1"/>
    </xf>
    <xf numFmtId="0" fontId="0" fillId="2" borderId="7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2" borderId="81" xfId="0" applyFill="1" applyBorder="1" applyAlignment="1" applyProtection="1">
      <alignment horizontal="left" vertical="center" shrinkToFit="1"/>
      <protection locked="0"/>
    </xf>
    <xf numFmtId="0" fontId="0" fillId="2" borderId="78"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84" xfId="0" applyFill="1" applyBorder="1" applyAlignment="1" applyProtection="1">
      <alignment horizontal="left" vertical="center" shrinkToFit="1"/>
      <protection locked="0"/>
    </xf>
    <xf numFmtId="177" fontId="14" fillId="4" borderId="88" xfId="0" applyNumberFormat="1" applyFont="1" applyFill="1" applyBorder="1" applyAlignment="1" applyProtection="1">
      <alignment vertical="center" shrinkToFit="1"/>
      <protection locked="0"/>
    </xf>
    <xf numFmtId="177" fontId="14" fillId="4" borderId="5" xfId="0" applyNumberFormat="1" applyFont="1" applyFill="1" applyBorder="1" applyAlignment="1" applyProtection="1">
      <alignment vertical="center" shrinkToFit="1"/>
      <protection locked="0"/>
    </xf>
    <xf numFmtId="177" fontId="14" fillId="4" borderId="89" xfId="0" applyNumberFormat="1" applyFont="1" applyFill="1" applyBorder="1" applyAlignment="1" applyProtection="1">
      <alignment vertical="center" shrinkToFit="1"/>
      <protection locked="0"/>
    </xf>
    <xf numFmtId="177" fontId="14" fillId="4" borderId="39" xfId="0" applyNumberFormat="1" applyFont="1" applyFill="1" applyBorder="1" applyAlignment="1" applyProtection="1">
      <alignment vertical="center" shrinkToFit="1"/>
      <protection locked="0"/>
    </xf>
    <xf numFmtId="0" fontId="0" fillId="2" borderId="72" xfId="0" applyFill="1" applyBorder="1" applyAlignment="1">
      <alignment horizontal="center" vertical="center" shrinkToFit="1"/>
    </xf>
    <xf numFmtId="0" fontId="0" fillId="2" borderId="46" xfId="0" applyFill="1" applyBorder="1" applyAlignment="1">
      <alignment horizontal="center" vertical="center" shrinkToFit="1"/>
    </xf>
    <xf numFmtId="0" fontId="0" fillId="4" borderId="88" xfId="0" applyFill="1" applyBorder="1" applyAlignment="1" applyProtection="1">
      <alignment horizontal="left" vertical="center" shrinkToFit="1"/>
      <protection locked="0"/>
    </xf>
    <xf numFmtId="0" fontId="0" fillId="4" borderId="5" xfId="0" applyFill="1" applyBorder="1" applyAlignment="1" applyProtection="1">
      <alignment horizontal="left" vertical="center" shrinkToFit="1"/>
      <protection locked="0"/>
    </xf>
    <xf numFmtId="0" fontId="0" fillId="4" borderId="90" xfId="0" applyFill="1" applyBorder="1" applyAlignment="1" applyProtection="1">
      <alignment horizontal="left" vertical="center" shrinkToFit="1"/>
      <protection locked="0"/>
    </xf>
    <xf numFmtId="0" fontId="0" fillId="4" borderId="0" xfId="0" applyFill="1" applyBorder="1" applyAlignment="1" applyProtection="1">
      <alignment horizontal="left" vertical="center" shrinkToFit="1"/>
      <protection locked="0"/>
    </xf>
    <xf numFmtId="0" fontId="0" fillId="2" borderId="0" xfId="0" applyFill="1" applyBorder="1" applyAlignment="1">
      <alignment horizontal="center" vertical="center" shrinkToFit="1"/>
    </xf>
    <xf numFmtId="0" fontId="0" fillId="4" borderId="2" xfId="0" applyFill="1" applyBorder="1" applyAlignment="1" applyProtection="1">
      <alignment horizontal="center" vertical="center" shrinkToFit="1"/>
      <protection locked="0"/>
    </xf>
    <xf numFmtId="0" fontId="14" fillId="4" borderId="88" xfId="0" applyFont="1" applyFill="1" applyBorder="1" applyAlignment="1" applyProtection="1">
      <alignment horizontal="left" vertical="center" shrinkToFit="1"/>
      <protection locked="0"/>
    </xf>
    <xf numFmtId="0" fontId="14" fillId="4" borderId="5" xfId="0" applyFont="1" applyFill="1" applyBorder="1" applyAlignment="1" applyProtection="1">
      <alignment horizontal="left" vertical="center" shrinkToFit="1"/>
      <protection locked="0"/>
    </xf>
    <xf numFmtId="0" fontId="14" fillId="4" borderId="89" xfId="0" applyFont="1" applyFill="1" applyBorder="1" applyAlignment="1" applyProtection="1">
      <alignment horizontal="left" vertical="center" shrinkToFit="1"/>
      <protection locked="0"/>
    </xf>
    <xf numFmtId="0" fontId="14" fillId="4" borderId="39" xfId="0" applyFont="1" applyFill="1" applyBorder="1" applyAlignment="1" applyProtection="1">
      <alignment horizontal="left" vertical="center" shrinkToFit="1"/>
      <protection locked="0"/>
    </xf>
    <xf numFmtId="0" fontId="0" fillId="4" borderId="89" xfId="0" applyFill="1" applyBorder="1" applyAlignment="1" applyProtection="1">
      <alignment horizontal="left" vertical="center" shrinkToFit="1"/>
      <protection locked="0"/>
    </xf>
    <xf numFmtId="0" fontId="0" fillId="4" borderId="39" xfId="0" applyFill="1" applyBorder="1" applyAlignment="1" applyProtection="1">
      <alignment horizontal="left" vertical="center" shrinkToFit="1"/>
      <protection locked="0"/>
    </xf>
    <xf numFmtId="0" fontId="0" fillId="2" borderId="7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2" borderId="81" xfId="0" applyFill="1" applyBorder="1" applyAlignment="1" applyProtection="1">
      <alignment horizontal="center" vertical="center" shrinkToFit="1"/>
      <protection locked="0"/>
    </xf>
    <xf numFmtId="0" fontId="0" fillId="2" borderId="78"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84" xfId="0" applyFill="1" applyBorder="1" applyAlignment="1" applyProtection="1">
      <alignment horizontal="center" vertical="center" shrinkToFit="1"/>
      <protection locked="0"/>
    </xf>
    <xf numFmtId="0" fontId="35" fillId="2" borderId="82"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2" xfId="0" applyFill="1" applyBorder="1" applyAlignment="1">
      <alignment horizontal="center" vertical="center" shrinkToFit="1"/>
    </xf>
    <xf numFmtId="0" fontId="48" fillId="2" borderId="83" xfId="0" applyFont="1" applyFill="1" applyBorder="1" applyAlignment="1">
      <alignment horizontal="center" vertical="center" shrinkToFit="1"/>
    </xf>
    <xf numFmtId="0" fontId="48" fillId="2" borderId="6" xfId="0" applyFont="1" applyFill="1" applyBorder="1" applyAlignment="1">
      <alignment horizontal="center" vertical="center" shrinkToFit="1"/>
    </xf>
    <xf numFmtId="0" fontId="33" fillId="2" borderId="46"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3" fillId="10" borderId="126" xfId="0" applyFont="1" applyFill="1" applyBorder="1" applyAlignment="1">
      <alignment horizontal="center" vertical="center" shrinkToFit="1"/>
    </xf>
    <xf numFmtId="0" fontId="0" fillId="0" borderId="39" xfId="0" applyFill="1" applyBorder="1" applyAlignment="1">
      <alignment horizontal="left" vertical="center" shrinkToFit="1"/>
    </xf>
    <xf numFmtId="0" fontId="0" fillId="0" borderId="2" xfId="0" applyFill="1" applyBorder="1" applyAlignment="1">
      <alignment horizontal="left" vertical="center" shrinkToFit="1"/>
    </xf>
    <xf numFmtId="0" fontId="0" fillId="0" borderId="43" xfId="0" applyFill="1" applyBorder="1" applyAlignment="1">
      <alignment horizontal="left" vertical="center" shrinkToFit="1"/>
    </xf>
    <xf numFmtId="0" fontId="52" fillId="2" borderId="7" xfId="0" applyFont="1" applyFill="1" applyBorder="1" applyAlignment="1">
      <alignment horizontal="left" vertical="center" shrinkToFit="1"/>
    </xf>
    <xf numFmtId="0" fontId="53" fillId="2" borderId="7" xfId="0" applyFont="1" applyFill="1" applyBorder="1" applyAlignment="1">
      <alignment horizontal="left" vertical="center" shrinkToFit="1"/>
    </xf>
    <xf numFmtId="0" fontId="12" fillId="0" borderId="25" xfId="0" applyFont="1" applyFill="1" applyBorder="1" applyAlignment="1">
      <alignment horizontal="center" vertical="center" shrinkToFit="1"/>
    </xf>
    <xf numFmtId="179" fontId="0" fillId="2" borderId="78" xfId="0" applyNumberFormat="1" applyFill="1" applyBorder="1" applyAlignment="1" applyProtection="1">
      <alignment horizontal="center" vertical="center" shrinkToFit="1"/>
      <protection locked="0"/>
    </xf>
    <xf numFmtId="179" fontId="0" fillId="2" borderId="6" xfId="0" applyNumberFormat="1" applyFill="1" applyBorder="1" applyAlignment="1" applyProtection="1">
      <alignment horizontal="center" vertical="center" shrinkToFit="1"/>
      <protection locked="0"/>
    </xf>
    <xf numFmtId="179" fontId="0" fillId="2" borderId="84" xfId="0" applyNumberFormat="1" applyFill="1" applyBorder="1" applyAlignment="1" applyProtection="1">
      <alignment horizontal="center" vertical="center" shrinkToFit="1"/>
      <protection locked="0"/>
    </xf>
    <xf numFmtId="0" fontId="13" fillId="2" borderId="7" xfId="0" applyFont="1" applyFill="1" applyBorder="1" applyAlignment="1">
      <alignment horizontal="left" vertical="center" wrapText="1" shrinkToFit="1"/>
    </xf>
    <xf numFmtId="0" fontId="13" fillId="2" borderId="7" xfId="0" applyFont="1" applyFill="1" applyBorder="1" applyAlignment="1">
      <alignment horizontal="left" vertical="center" shrinkToFit="1"/>
    </xf>
    <xf numFmtId="0" fontId="14" fillId="0" borderId="75" xfId="0" applyFont="1" applyFill="1" applyBorder="1" applyAlignment="1" applyProtection="1">
      <alignment horizontal="center" vertical="center" shrinkToFit="1"/>
      <protection locked="0"/>
    </xf>
    <xf numFmtId="0" fontId="0" fillId="0" borderId="4" xfId="0" applyBorder="1" applyProtection="1">
      <alignment vertical="center"/>
      <protection locked="0"/>
    </xf>
    <xf numFmtId="0" fontId="0" fillId="0" borderId="3" xfId="0" applyBorder="1" applyProtection="1">
      <alignment vertical="center"/>
      <protection locked="0"/>
    </xf>
    <xf numFmtId="0" fontId="8" fillId="0" borderId="75" xfId="0" applyFont="1" applyFill="1" applyBorder="1" applyAlignment="1" applyProtection="1">
      <alignment horizontal="right" vertical="center" shrinkToFit="1"/>
      <protection locked="0"/>
    </xf>
    <xf numFmtId="0" fontId="8" fillId="0" borderId="4" xfId="0" applyFont="1" applyFill="1" applyBorder="1" applyAlignment="1" applyProtection="1">
      <alignment horizontal="right" vertical="center" shrinkToFit="1"/>
      <protection locked="0"/>
    </xf>
    <xf numFmtId="0" fontId="8" fillId="0" borderId="4"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51" fillId="10" borderId="95" xfId="0" applyFont="1" applyFill="1" applyBorder="1" applyAlignment="1">
      <alignment horizontal="center" vertical="center" wrapText="1" shrinkToFit="1"/>
    </xf>
    <xf numFmtId="0" fontId="51" fillId="10" borderId="10" xfId="0" applyFont="1" applyFill="1" applyBorder="1" applyAlignment="1">
      <alignment horizontal="center" vertical="center" shrinkToFit="1"/>
    </xf>
    <xf numFmtId="0" fontId="32" fillId="12" borderId="65" xfId="0" applyFont="1" applyFill="1" applyBorder="1" applyAlignment="1">
      <alignment horizontal="center" vertical="center" shrinkToFit="1"/>
    </xf>
    <xf numFmtId="0" fontId="32" fillId="12" borderId="22" xfId="0" applyFont="1" applyFill="1" applyBorder="1" applyAlignment="1">
      <alignment horizontal="center" vertical="center" shrinkToFit="1"/>
    </xf>
    <xf numFmtId="0" fontId="32" fillId="12" borderId="23" xfId="0" applyFont="1" applyFill="1" applyBorder="1" applyAlignment="1">
      <alignment horizontal="center" vertical="center" shrinkToFit="1"/>
    </xf>
    <xf numFmtId="0" fontId="60" fillId="13" borderId="12" xfId="0" applyFont="1" applyFill="1" applyBorder="1" applyAlignment="1">
      <alignment horizontal="center" vertical="center" wrapText="1" shrinkToFit="1"/>
    </xf>
    <xf numFmtId="0" fontId="60" fillId="13" borderId="2" xfId="0" applyFont="1" applyFill="1" applyBorder="1" applyAlignment="1">
      <alignment horizontal="center" vertical="center" shrinkToFit="1"/>
    </xf>
    <xf numFmtId="0" fontId="31" fillId="2" borderId="125" xfId="0" applyFont="1" applyFill="1" applyBorder="1" applyAlignment="1">
      <alignment horizontal="center" vertical="center" shrinkToFit="1"/>
    </xf>
    <xf numFmtId="0" fontId="31" fillId="2" borderId="53" xfId="0" applyFont="1" applyFill="1" applyBorder="1" applyAlignment="1">
      <alignment horizontal="center" vertical="center" shrinkToFit="1"/>
    </xf>
    <xf numFmtId="0" fontId="31" fillId="2" borderId="15"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3" fillId="4" borderId="72" xfId="0" applyFont="1" applyFill="1" applyBorder="1" applyAlignment="1">
      <alignment horizontal="center" vertical="center" textRotation="255" shrinkToFit="1"/>
    </xf>
    <xf numFmtId="0" fontId="3" fillId="4" borderId="73" xfId="0" applyFont="1" applyFill="1" applyBorder="1" applyAlignment="1">
      <alignment horizontal="center" vertical="center" textRotation="255" shrinkToFit="1"/>
    </xf>
    <xf numFmtId="0" fontId="3" fillId="4" borderId="42" xfId="0" applyFont="1" applyFill="1" applyBorder="1" applyAlignment="1">
      <alignment horizontal="center" vertical="center" textRotation="255" shrinkToFit="1"/>
    </xf>
    <xf numFmtId="0" fontId="0" fillId="4" borderId="46" xfId="0" applyFill="1" applyBorder="1" applyAlignment="1" applyProtection="1">
      <alignment horizontal="left" vertical="top" shrinkToFit="1"/>
      <protection locked="0"/>
    </xf>
    <xf numFmtId="0" fontId="0" fillId="4" borderId="5" xfId="0" applyFill="1" applyBorder="1" applyAlignment="1" applyProtection="1">
      <alignment horizontal="left" vertical="top" shrinkToFit="1"/>
      <protection locked="0"/>
    </xf>
    <xf numFmtId="0" fontId="0" fillId="4" borderId="85" xfId="0" applyFill="1" applyBorder="1" applyAlignment="1" applyProtection="1">
      <alignment horizontal="left" vertical="top" shrinkToFit="1"/>
      <protection locked="0"/>
    </xf>
    <xf numFmtId="0" fontId="0" fillId="4" borderId="11" xfId="0" applyFill="1" applyBorder="1" applyAlignment="1" applyProtection="1">
      <alignment horizontal="left" vertical="top" shrinkToFit="1"/>
      <protection locked="0"/>
    </xf>
    <xf numFmtId="0" fontId="0" fillId="4" borderId="0" xfId="0" applyFill="1" applyBorder="1" applyAlignment="1" applyProtection="1">
      <alignment horizontal="left" vertical="top" shrinkToFit="1"/>
      <protection locked="0"/>
    </xf>
    <xf numFmtId="0" fontId="0" fillId="4" borderId="69" xfId="0" applyFill="1" applyBorder="1" applyAlignment="1" applyProtection="1">
      <alignment horizontal="left" vertical="top" shrinkToFit="1"/>
      <protection locked="0"/>
    </xf>
    <xf numFmtId="0" fontId="0" fillId="4" borderId="31" xfId="0" applyFill="1" applyBorder="1" applyAlignment="1" applyProtection="1">
      <alignment horizontal="left" vertical="top" shrinkToFit="1"/>
      <protection locked="0"/>
    </xf>
    <xf numFmtId="0" fontId="0" fillId="4" borderId="39" xfId="0" applyFill="1" applyBorder="1" applyAlignment="1" applyProtection="1">
      <alignment horizontal="left" vertical="top" shrinkToFit="1"/>
      <protection locked="0"/>
    </xf>
    <xf numFmtId="0" fontId="0" fillId="4" borderId="43" xfId="0" applyFill="1" applyBorder="1" applyAlignment="1" applyProtection="1">
      <alignment horizontal="left" vertical="top" shrinkToFit="1"/>
      <protection locked="0"/>
    </xf>
    <xf numFmtId="0" fontId="3" fillId="4" borderId="12"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24" fillId="12" borderId="41" xfId="0" applyFont="1" applyFill="1" applyBorder="1" applyAlignment="1">
      <alignment horizontal="center" vertical="center" shrinkToFit="1"/>
    </xf>
    <xf numFmtId="0" fontId="54" fillId="0" borderId="75" xfId="0" applyFont="1" applyFill="1" applyBorder="1" applyAlignment="1" applyProtection="1">
      <alignment horizontal="center" vertical="center" shrinkToFit="1"/>
      <protection locked="0"/>
    </xf>
    <xf numFmtId="0" fontId="58" fillId="15" borderId="4" xfId="0" applyFont="1" applyFill="1" applyBorder="1" applyAlignment="1">
      <alignment horizontal="center" vertical="center" wrapText="1" shrinkToFit="1"/>
    </xf>
    <xf numFmtId="0" fontId="65" fillId="0" borderId="76" xfId="0" applyFont="1" applyFill="1" applyBorder="1" applyAlignment="1">
      <alignment horizontal="center" vertical="center" shrinkToFit="1"/>
    </xf>
    <xf numFmtId="0" fontId="65" fillId="0" borderId="7" xfId="0" applyFont="1" applyFill="1" applyBorder="1" applyAlignment="1">
      <alignment horizontal="center" vertical="center" shrinkToFit="1"/>
    </xf>
    <xf numFmtId="0" fontId="65" fillId="0" borderId="81" xfId="0" applyFont="1" applyFill="1" applyBorder="1" applyAlignment="1">
      <alignment horizontal="center" vertical="center" shrinkToFit="1"/>
    </xf>
    <xf numFmtId="0" fontId="47" fillId="12" borderId="75" xfId="0" applyFont="1" applyFill="1" applyBorder="1" applyAlignment="1">
      <alignment horizontal="center" vertical="center" shrinkToFit="1"/>
    </xf>
    <xf numFmtId="0" fontId="47" fillId="12" borderId="3" xfId="0" applyFont="1" applyFill="1" applyBorder="1" applyAlignment="1">
      <alignment horizontal="center" vertical="center" shrinkToFit="1"/>
    </xf>
    <xf numFmtId="0" fontId="0" fillId="2" borderId="80" xfId="0" applyFill="1" applyBorder="1" applyAlignment="1" applyProtection="1">
      <alignment vertical="top" wrapText="1" shrinkToFit="1"/>
      <protection locked="0"/>
    </xf>
    <xf numFmtId="0" fontId="0" fillId="2" borderId="7" xfId="0" applyFill="1" applyBorder="1" applyAlignment="1" applyProtection="1">
      <alignment vertical="top" wrapText="1" shrinkToFit="1"/>
      <protection locked="0"/>
    </xf>
    <xf numFmtId="0" fontId="0" fillId="2" borderId="81" xfId="0" applyFill="1" applyBorder="1" applyAlignment="1" applyProtection="1">
      <alignment vertical="top" wrapText="1" shrinkToFit="1"/>
      <protection locked="0"/>
    </xf>
    <xf numFmtId="0" fontId="0" fillId="2" borderId="11" xfId="0" applyFill="1" applyBorder="1" applyAlignment="1" applyProtection="1">
      <alignment vertical="top" wrapText="1" shrinkToFit="1"/>
      <protection locked="0"/>
    </xf>
    <xf numFmtId="0" fontId="0" fillId="2" borderId="0" xfId="0" applyFill="1" applyBorder="1" applyAlignment="1" applyProtection="1">
      <alignment vertical="top" wrapText="1" shrinkToFit="1"/>
      <protection locked="0"/>
    </xf>
    <xf numFmtId="0" fontId="0" fillId="2" borderId="82" xfId="0" applyFill="1" applyBorder="1" applyAlignment="1" applyProtection="1">
      <alignment vertical="top" wrapText="1" shrinkToFit="1"/>
      <protection locked="0"/>
    </xf>
    <xf numFmtId="0" fontId="77" fillId="2" borderId="83" xfId="0" applyFont="1" applyFill="1" applyBorder="1" applyAlignment="1" applyProtection="1">
      <alignment vertical="top" wrapText="1" shrinkToFit="1"/>
    </xf>
    <xf numFmtId="0" fontId="77" fillId="2" borderId="6" xfId="0" applyFont="1" applyFill="1" applyBorder="1" applyAlignment="1" applyProtection="1">
      <alignment vertical="top" wrapText="1" shrinkToFit="1"/>
    </xf>
    <xf numFmtId="0" fontId="77" fillId="2" borderId="84" xfId="0" applyFont="1" applyFill="1" applyBorder="1" applyAlignment="1" applyProtection="1">
      <alignment vertical="top" wrapText="1" shrinkToFit="1"/>
    </xf>
    <xf numFmtId="0" fontId="64" fillId="13" borderId="42" xfId="0" applyFont="1" applyFill="1" applyBorder="1" applyAlignment="1">
      <alignment horizontal="right" vertical="center" shrinkToFit="1"/>
    </xf>
    <xf numFmtId="0" fontId="64" fillId="13" borderId="31" xfId="0" applyFont="1" applyFill="1" applyBorder="1" applyAlignment="1">
      <alignment horizontal="right" vertical="center" shrinkToFit="1"/>
    </xf>
    <xf numFmtId="0" fontId="55" fillId="0" borderId="75" xfId="0" quotePrefix="1" applyFont="1" applyFill="1" applyBorder="1" applyAlignment="1">
      <alignment horizontal="center" vertical="center" shrinkToFit="1"/>
    </xf>
    <xf numFmtId="0" fontId="55" fillId="0" borderId="4" xfId="0" quotePrefix="1" applyFont="1" applyFill="1" applyBorder="1" applyAlignment="1">
      <alignment horizontal="center" vertical="center" shrinkToFit="1"/>
    </xf>
    <xf numFmtId="0" fontId="54" fillId="0" borderId="75" xfId="0" quotePrefix="1" applyFont="1" applyFill="1" applyBorder="1" applyAlignment="1">
      <alignment horizontal="center" vertical="center" shrinkToFit="1"/>
    </xf>
    <xf numFmtId="0" fontId="54" fillId="0" borderId="4" xfId="0" quotePrefix="1" applyFont="1" applyFill="1" applyBorder="1" applyAlignment="1">
      <alignment horizontal="center" vertical="center" shrinkToFit="1"/>
    </xf>
    <xf numFmtId="0" fontId="54" fillId="0" borderId="3" xfId="0" quotePrefix="1" applyFont="1" applyFill="1" applyBorder="1" applyAlignment="1">
      <alignment horizontal="center" vertical="center" shrinkToFit="1"/>
    </xf>
    <xf numFmtId="0" fontId="55" fillId="0" borderId="4" xfId="0" applyFont="1" applyFill="1" applyBorder="1" applyAlignment="1">
      <alignment horizontal="center" vertical="center" shrinkToFit="1"/>
    </xf>
    <xf numFmtId="0" fontId="55" fillId="0" borderId="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6" xfId="0" applyFont="1" applyFill="1" applyBorder="1" applyAlignment="1">
      <alignment horizontal="left" vertical="center" shrinkToFit="1"/>
    </xf>
    <xf numFmtId="0" fontId="58" fillId="15" borderId="146" xfId="0" applyFont="1" applyFill="1" applyBorder="1" applyAlignment="1">
      <alignment horizontal="center" vertical="center" shrinkToFit="1"/>
    </xf>
    <xf numFmtId="0" fontId="58" fillId="15" borderId="147" xfId="0" applyFont="1" applyFill="1" applyBorder="1" applyAlignment="1">
      <alignment horizontal="center" vertical="center" shrinkToFit="1"/>
    </xf>
    <xf numFmtId="0" fontId="58" fillId="15" borderId="149" xfId="0" applyFont="1" applyFill="1" applyBorder="1" applyAlignment="1">
      <alignment horizontal="center" vertical="center" shrinkToFit="1"/>
    </xf>
    <xf numFmtId="0" fontId="58" fillId="15" borderId="150" xfId="0" applyFont="1" applyFill="1" applyBorder="1" applyAlignment="1">
      <alignment horizontal="center" vertical="center" shrinkToFit="1"/>
    </xf>
    <xf numFmtId="0" fontId="58" fillId="15" borderId="148" xfId="0" applyFont="1" applyFill="1" applyBorder="1" applyAlignment="1">
      <alignment horizontal="center" vertical="center" shrinkToFit="1"/>
    </xf>
    <xf numFmtId="0" fontId="3" fillId="2" borderId="46" xfId="0" applyFont="1" applyFill="1" applyBorder="1" applyAlignment="1">
      <alignment horizontal="center" vertical="center" wrapText="1" shrinkToFit="1"/>
    </xf>
    <xf numFmtId="0" fontId="3" fillId="2" borderId="31" xfId="0" applyFont="1" applyFill="1" applyBorder="1" applyAlignment="1">
      <alignment horizontal="center" vertical="center" wrapText="1" shrinkToFit="1"/>
    </xf>
    <xf numFmtId="0" fontId="5" fillId="2" borderId="14"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8" fillId="15" borderId="151" xfId="0" applyFont="1" applyFill="1" applyBorder="1" applyAlignment="1">
      <alignment horizontal="center" vertical="center" shrinkToFit="1"/>
    </xf>
    <xf numFmtId="0" fontId="8" fillId="0" borderId="86" xfId="0" applyFont="1" applyFill="1" applyBorder="1" applyAlignment="1" applyProtection="1">
      <alignment horizontal="center" vertical="center" shrinkToFit="1"/>
      <protection locked="0"/>
    </xf>
    <xf numFmtId="0" fontId="8" fillId="0" borderId="87" xfId="0" applyFont="1" applyFill="1" applyBorder="1" applyAlignment="1" applyProtection="1">
      <alignment horizontal="center" vertical="center" shrinkToFit="1"/>
      <protection locked="0"/>
    </xf>
    <xf numFmtId="0" fontId="8" fillId="0" borderId="8" xfId="0" applyFont="1" applyFill="1" applyBorder="1" applyAlignment="1" applyProtection="1">
      <alignment horizontal="center" vertical="center" shrinkToFit="1"/>
      <protection locked="0"/>
    </xf>
  </cellXfs>
  <cellStyles count="1">
    <cellStyle name="標準" xfId="0" builtinId="0"/>
  </cellStyles>
  <dxfs count="5">
    <dxf>
      <fill>
        <patternFill>
          <bgColor rgb="FFFFFF00"/>
        </patternFill>
      </fill>
    </dxf>
    <dxf>
      <fill>
        <patternFill>
          <bgColor rgb="FFFFFF00"/>
        </patternFill>
      </fill>
    </dxf>
    <dxf>
      <fill>
        <patternFill patternType="none">
          <bgColor auto="1"/>
        </patternFill>
      </fill>
    </dxf>
    <dxf>
      <fill>
        <patternFill patternType="gray125">
          <fgColor rgb="FF0000FF"/>
          <bgColor rgb="FFCCFFFF"/>
        </patternFill>
      </fill>
    </dxf>
    <dxf>
      <fill>
        <patternFill>
          <bgColor rgb="FFFFFF00"/>
        </patternFill>
      </fill>
    </dxf>
  </dxfs>
  <tableStyles count="0" defaultTableStyle="TableStyleMedium9" defaultPivotStyle="PivotStyleLight16"/>
  <colors>
    <mruColors>
      <color rgb="FF0000FF"/>
      <color rgb="FFCCFFFF"/>
      <color rgb="FF00FFFF"/>
      <color rgb="FF99CCFF"/>
      <color rgb="FFFF99FF"/>
      <color rgb="FFFFFF66"/>
      <color rgb="FF66FF33"/>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280173</xdr:colOff>
      <xdr:row>7</xdr:row>
      <xdr:rowOff>16565</xdr:rowOff>
    </xdr:from>
    <xdr:ext cx="10477500" cy="3611218"/>
    <xdr:sp macro="" textlink="">
      <xdr:nvSpPr>
        <xdr:cNvPr id="2" name="正方形/長方形 1"/>
        <xdr:cNvSpPr/>
      </xdr:nvSpPr>
      <xdr:spPr>
        <a:xfrm>
          <a:off x="739614" y="1820712"/>
          <a:ext cx="10477500" cy="3611218"/>
        </a:xfrm>
        <a:prstGeom prst="rect">
          <a:avLst/>
        </a:prstGeom>
        <a:noFill/>
        <a:ln>
          <a:noFill/>
        </a:ln>
      </xdr:spPr>
      <xdr:txBody>
        <a:bodyPr wrap="square" lIns="91440" tIns="45720" rIns="91440" bIns="45720" anchor="ctr">
          <a:noAutofit/>
        </a:bodyPr>
        <a:lstStyle/>
        <a:p>
          <a:pPr algn="ctr"/>
          <a:r>
            <a:rPr lang="ja-JP" altLang="en-US" sz="7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latin typeface="HGPｺﾞｼｯｸE" pitchFamily="50" charset="-128"/>
              <a:ea typeface="HGPｺﾞｼｯｸE" pitchFamily="50" charset="-128"/>
            </a:rPr>
            <a:t>ヨネックス</a:t>
          </a:r>
          <a:endParaRPr lang="en-US" altLang="ja-JP" sz="7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latin typeface="HGPｺﾞｼｯｸE" pitchFamily="50" charset="-128"/>
            <a:ea typeface="HGPｺﾞｼｯｸE" pitchFamily="50" charset="-128"/>
          </a:endParaRPr>
        </a:p>
        <a:p>
          <a:pPr algn="ctr"/>
          <a:r>
            <a:rPr lang="ja-JP" altLang="en-US" sz="7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latin typeface="HGPｺﾞｼｯｸE" pitchFamily="50" charset="-128"/>
              <a:ea typeface="HGPｺﾞｼｯｸE" pitchFamily="50" charset="-128"/>
            </a:rPr>
            <a:t>ソフトテニスラケット</a:t>
          </a:r>
          <a:endParaRPr lang="en-US" altLang="ja-JP" sz="7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latin typeface="HGPｺﾞｼｯｸE" pitchFamily="50" charset="-128"/>
            <a:ea typeface="HGPｺﾞｼｯｸE" pitchFamily="50" charset="-128"/>
          </a:endParaRPr>
        </a:p>
        <a:p>
          <a:pPr algn="ctr"/>
          <a:r>
            <a:rPr lang="ja-JP" altLang="en-US" sz="7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latin typeface="HGPｺﾞｼｯｸE" pitchFamily="50" charset="-128"/>
              <a:ea typeface="HGPｺﾞｼｯｸE" pitchFamily="50" charset="-128"/>
            </a:rPr>
            <a:t>カスタムフィットシステム</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9524</xdr:colOff>
      <xdr:row>23</xdr:row>
      <xdr:rowOff>180975</xdr:rowOff>
    </xdr:from>
    <xdr:to>
      <xdr:col>13</xdr:col>
      <xdr:colOff>676273</xdr:colOff>
      <xdr:row>26</xdr:row>
      <xdr:rowOff>104775</xdr:rowOff>
    </xdr:to>
    <xdr:sp macro="" textlink="">
      <xdr:nvSpPr>
        <xdr:cNvPr id="32" name="右矢印 31"/>
        <xdr:cNvSpPr/>
      </xdr:nvSpPr>
      <xdr:spPr>
        <a:xfrm rot="10800000">
          <a:off x="6591299" y="4200525"/>
          <a:ext cx="1352549" cy="552450"/>
        </a:xfrm>
        <a:prstGeom prst="rightArrow">
          <a:avLst/>
        </a:prstGeom>
        <a:solidFill>
          <a:srgbClr val="66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676275</xdr:colOff>
      <xdr:row>16</xdr:row>
      <xdr:rowOff>66675</xdr:rowOff>
    </xdr:from>
    <xdr:to>
      <xdr:col>4</xdr:col>
      <xdr:colOff>676275</xdr:colOff>
      <xdr:row>18</xdr:row>
      <xdr:rowOff>200025</xdr:rowOff>
    </xdr:to>
    <xdr:sp macro="" textlink="">
      <xdr:nvSpPr>
        <xdr:cNvPr id="33" name="右矢印 32"/>
        <xdr:cNvSpPr/>
      </xdr:nvSpPr>
      <xdr:spPr>
        <a:xfrm>
          <a:off x="952500" y="2619375"/>
          <a:ext cx="1371600" cy="552450"/>
        </a:xfrm>
        <a:prstGeom prst="rightArrow">
          <a:avLst/>
        </a:prstGeom>
        <a:solidFill>
          <a:srgbClr val="00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0</xdr:colOff>
      <xdr:row>16</xdr:row>
      <xdr:rowOff>57150</xdr:rowOff>
    </xdr:from>
    <xdr:to>
      <xdr:col>7</xdr:col>
      <xdr:colOff>676275</xdr:colOff>
      <xdr:row>18</xdr:row>
      <xdr:rowOff>190500</xdr:rowOff>
    </xdr:to>
    <xdr:sp macro="" textlink="">
      <xdr:nvSpPr>
        <xdr:cNvPr id="34" name="右矢印 33"/>
        <xdr:cNvSpPr/>
      </xdr:nvSpPr>
      <xdr:spPr>
        <a:xfrm>
          <a:off x="2828925" y="2609850"/>
          <a:ext cx="1362075" cy="5524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447675</xdr:colOff>
      <xdr:row>16</xdr:row>
      <xdr:rowOff>200025</xdr:rowOff>
    </xdr:from>
    <xdr:to>
      <xdr:col>8</xdr:col>
      <xdr:colOff>85725</xdr:colOff>
      <xdr:row>18</xdr:row>
      <xdr:rowOff>38100</xdr:rowOff>
    </xdr:to>
    <xdr:sp macro="" textlink="">
      <xdr:nvSpPr>
        <xdr:cNvPr id="35" name="テキスト ボックス 34"/>
        <xdr:cNvSpPr txBox="1"/>
      </xdr:nvSpPr>
      <xdr:spPr>
        <a:xfrm>
          <a:off x="2781300" y="2752725"/>
          <a:ext cx="1504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ｵｰﾀﾞｰ用紙にて注文</a:t>
          </a:r>
          <a:endParaRPr kumimoji="1" lang="en-US" altLang="ja-JP" sz="1100"/>
        </a:p>
        <a:p>
          <a:endParaRPr kumimoji="1" lang="ja-JP" altLang="en-US" sz="1100"/>
        </a:p>
      </xdr:txBody>
    </xdr:sp>
    <xdr:clientData/>
  </xdr:twoCellAnchor>
  <xdr:twoCellAnchor>
    <xdr:from>
      <xdr:col>9</xdr:col>
      <xdr:colOff>9525</xdr:colOff>
      <xdr:row>16</xdr:row>
      <xdr:rowOff>19050</xdr:rowOff>
    </xdr:from>
    <xdr:to>
      <xdr:col>16</xdr:col>
      <xdr:colOff>676275</xdr:colOff>
      <xdr:row>18</xdr:row>
      <xdr:rowOff>152400</xdr:rowOff>
    </xdr:to>
    <xdr:sp macro="" textlink="">
      <xdr:nvSpPr>
        <xdr:cNvPr id="36" name="右矢印 35"/>
        <xdr:cNvSpPr/>
      </xdr:nvSpPr>
      <xdr:spPr>
        <a:xfrm>
          <a:off x="4714875" y="2571750"/>
          <a:ext cx="5105400" cy="552450"/>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504825</xdr:colOff>
      <xdr:row>16</xdr:row>
      <xdr:rowOff>152400</xdr:rowOff>
    </xdr:from>
    <xdr:to>
      <xdr:col>16</xdr:col>
      <xdr:colOff>228599</xdr:colOff>
      <xdr:row>17</xdr:row>
      <xdr:rowOff>200025</xdr:rowOff>
    </xdr:to>
    <xdr:sp macro="" textlink="">
      <xdr:nvSpPr>
        <xdr:cNvPr id="37" name="テキスト ボックス 36"/>
        <xdr:cNvSpPr txBox="1"/>
      </xdr:nvSpPr>
      <xdr:spPr>
        <a:xfrm>
          <a:off x="5895975" y="2705100"/>
          <a:ext cx="34766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イントラネットからの発注</a:t>
          </a:r>
          <a:endParaRPr kumimoji="1" lang="en-US" altLang="ja-JP" sz="1100"/>
        </a:p>
        <a:p>
          <a:endParaRPr kumimoji="1" lang="ja-JP" altLang="en-US" sz="1100"/>
        </a:p>
      </xdr:txBody>
    </xdr:sp>
    <xdr:clientData/>
  </xdr:twoCellAnchor>
  <xdr:twoCellAnchor>
    <xdr:from>
      <xdr:col>1</xdr:col>
      <xdr:colOff>676275</xdr:colOff>
      <xdr:row>16</xdr:row>
      <xdr:rowOff>200025</xdr:rowOff>
    </xdr:from>
    <xdr:to>
      <xdr:col>4</xdr:col>
      <xdr:colOff>638175</xdr:colOff>
      <xdr:row>18</xdr:row>
      <xdr:rowOff>38100</xdr:rowOff>
    </xdr:to>
    <xdr:sp macro="" textlink="">
      <xdr:nvSpPr>
        <xdr:cNvPr id="38" name="テキスト ボックス 37"/>
        <xdr:cNvSpPr txBox="1"/>
      </xdr:nvSpPr>
      <xdr:spPr>
        <a:xfrm>
          <a:off x="952500" y="2752725"/>
          <a:ext cx="1333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品番他を注文する</a:t>
          </a:r>
          <a:endParaRPr kumimoji="1" lang="en-US" altLang="ja-JP" sz="1100"/>
        </a:p>
        <a:p>
          <a:endParaRPr kumimoji="1" lang="ja-JP" altLang="en-US" sz="1100"/>
        </a:p>
      </xdr:txBody>
    </xdr:sp>
    <xdr:clientData/>
  </xdr:twoCellAnchor>
  <xdr:twoCellAnchor>
    <xdr:from>
      <xdr:col>6</xdr:col>
      <xdr:colOff>0</xdr:colOff>
      <xdr:row>19</xdr:row>
      <xdr:rowOff>161925</xdr:rowOff>
    </xdr:from>
    <xdr:to>
      <xdr:col>7</xdr:col>
      <xdr:colOff>676275</xdr:colOff>
      <xdr:row>22</xdr:row>
      <xdr:rowOff>85725</xdr:rowOff>
    </xdr:to>
    <xdr:sp macro="" textlink="">
      <xdr:nvSpPr>
        <xdr:cNvPr id="39" name="右矢印 38"/>
        <xdr:cNvSpPr/>
      </xdr:nvSpPr>
      <xdr:spPr>
        <a:xfrm rot="10800000">
          <a:off x="2828925" y="3343275"/>
          <a:ext cx="1362075" cy="552450"/>
        </a:xfrm>
        <a:prstGeom prst="rightArrow">
          <a:avLst/>
        </a:prstGeom>
        <a:solidFill>
          <a:srgbClr val="FF66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257175</xdr:colOff>
      <xdr:row>20</xdr:row>
      <xdr:rowOff>85725</xdr:rowOff>
    </xdr:from>
    <xdr:to>
      <xdr:col>8</xdr:col>
      <xdr:colOff>152399</xdr:colOff>
      <xdr:row>21</xdr:row>
      <xdr:rowOff>133350</xdr:rowOff>
    </xdr:to>
    <xdr:sp macro="" textlink="">
      <xdr:nvSpPr>
        <xdr:cNvPr id="40" name="テキスト ボックス 39"/>
        <xdr:cNvSpPr txBox="1"/>
      </xdr:nvSpPr>
      <xdr:spPr>
        <a:xfrm>
          <a:off x="3086100" y="3476625"/>
          <a:ext cx="126682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納期連絡</a:t>
          </a:r>
          <a:endParaRPr kumimoji="1" lang="en-US" altLang="ja-JP" sz="1100"/>
        </a:p>
        <a:p>
          <a:endParaRPr kumimoji="1" lang="en-US" altLang="ja-JP" sz="1100"/>
        </a:p>
        <a:p>
          <a:endParaRPr kumimoji="1" lang="ja-JP" altLang="en-US" sz="1100"/>
        </a:p>
      </xdr:txBody>
    </xdr:sp>
    <xdr:clientData/>
  </xdr:twoCellAnchor>
  <xdr:twoCellAnchor>
    <xdr:from>
      <xdr:col>1</xdr:col>
      <xdr:colOff>676275</xdr:colOff>
      <xdr:row>19</xdr:row>
      <xdr:rowOff>161925</xdr:rowOff>
    </xdr:from>
    <xdr:to>
      <xdr:col>4</xdr:col>
      <xdr:colOff>676275</xdr:colOff>
      <xdr:row>22</xdr:row>
      <xdr:rowOff>85725</xdr:rowOff>
    </xdr:to>
    <xdr:sp macro="" textlink="">
      <xdr:nvSpPr>
        <xdr:cNvPr id="41" name="右矢印 40"/>
        <xdr:cNvSpPr/>
      </xdr:nvSpPr>
      <xdr:spPr>
        <a:xfrm rot="10800000">
          <a:off x="952500" y="3343275"/>
          <a:ext cx="1371600" cy="552450"/>
        </a:xfrm>
        <a:prstGeom prst="rightArrow">
          <a:avLst/>
        </a:prstGeom>
        <a:solidFill>
          <a:srgbClr val="FF66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238125</xdr:colOff>
      <xdr:row>20</xdr:row>
      <xdr:rowOff>95250</xdr:rowOff>
    </xdr:from>
    <xdr:to>
      <xdr:col>4</xdr:col>
      <xdr:colOff>676274</xdr:colOff>
      <xdr:row>21</xdr:row>
      <xdr:rowOff>142875</xdr:rowOff>
    </xdr:to>
    <xdr:sp macro="" textlink="">
      <xdr:nvSpPr>
        <xdr:cNvPr id="42" name="テキスト ボックス 41"/>
        <xdr:cNvSpPr txBox="1"/>
      </xdr:nvSpPr>
      <xdr:spPr>
        <a:xfrm>
          <a:off x="1200150" y="3486150"/>
          <a:ext cx="11239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納期の連絡</a:t>
          </a:r>
          <a:endParaRPr kumimoji="1" lang="en-US" altLang="ja-JP" sz="1100" b="1"/>
        </a:p>
        <a:p>
          <a:endParaRPr kumimoji="1" lang="en-US" altLang="ja-JP" sz="1100"/>
        </a:p>
        <a:p>
          <a:endParaRPr kumimoji="1" lang="ja-JP" altLang="en-US" sz="1100"/>
        </a:p>
      </xdr:txBody>
    </xdr:sp>
    <xdr:clientData/>
  </xdr:twoCellAnchor>
  <xdr:twoCellAnchor>
    <xdr:from>
      <xdr:col>15</xdr:col>
      <xdr:colOff>19049</xdr:colOff>
      <xdr:row>23</xdr:row>
      <xdr:rowOff>152400</xdr:rowOff>
    </xdr:from>
    <xdr:to>
      <xdr:col>16</xdr:col>
      <xdr:colOff>676274</xdr:colOff>
      <xdr:row>26</xdr:row>
      <xdr:rowOff>76200</xdr:rowOff>
    </xdr:to>
    <xdr:sp macro="" textlink="">
      <xdr:nvSpPr>
        <xdr:cNvPr id="43" name="右矢印 42"/>
        <xdr:cNvSpPr/>
      </xdr:nvSpPr>
      <xdr:spPr>
        <a:xfrm rot="10800000">
          <a:off x="8477249" y="4171950"/>
          <a:ext cx="1343025" cy="552450"/>
        </a:xfrm>
        <a:prstGeom prst="rightArrow">
          <a:avLst/>
        </a:prstGeom>
        <a:solidFill>
          <a:srgbClr val="66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142875</xdr:colOff>
      <xdr:row>24</xdr:row>
      <xdr:rowOff>95250</xdr:rowOff>
    </xdr:from>
    <xdr:to>
      <xdr:col>14</xdr:col>
      <xdr:colOff>47624</xdr:colOff>
      <xdr:row>25</xdr:row>
      <xdr:rowOff>142875</xdr:rowOff>
    </xdr:to>
    <xdr:sp macro="" textlink="">
      <xdr:nvSpPr>
        <xdr:cNvPr id="44" name="テキスト ボックス 43"/>
        <xdr:cNvSpPr txBox="1"/>
      </xdr:nvSpPr>
      <xdr:spPr>
        <a:xfrm>
          <a:off x="6724650" y="4324350"/>
          <a:ext cx="12763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入荷案内（連絡）</a:t>
          </a:r>
          <a:endParaRPr kumimoji="1" lang="en-US" altLang="ja-JP" sz="1100"/>
        </a:p>
        <a:p>
          <a:endParaRPr kumimoji="1" lang="en-US" altLang="ja-JP" sz="1100"/>
        </a:p>
        <a:p>
          <a:endParaRPr kumimoji="1" lang="ja-JP" altLang="en-US" sz="1100"/>
        </a:p>
      </xdr:txBody>
    </xdr:sp>
    <xdr:clientData/>
  </xdr:twoCellAnchor>
  <xdr:twoCellAnchor>
    <xdr:from>
      <xdr:col>8</xdr:col>
      <xdr:colOff>504824</xdr:colOff>
      <xdr:row>22</xdr:row>
      <xdr:rowOff>142875</xdr:rowOff>
    </xdr:from>
    <xdr:to>
      <xdr:col>10</xdr:col>
      <xdr:colOff>676274</xdr:colOff>
      <xdr:row>28</xdr:row>
      <xdr:rowOff>28575</xdr:rowOff>
    </xdr:to>
    <xdr:sp macro="" textlink="">
      <xdr:nvSpPr>
        <xdr:cNvPr id="45" name="右矢印 44"/>
        <xdr:cNvSpPr/>
      </xdr:nvSpPr>
      <xdr:spPr>
        <a:xfrm rot="10800000">
          <a:off x="4705349" y="3952875"/>
          <a:ext cx="1362075" cy="1143000"/>
        </a:xfrm>
        <a:prstGeom prst="rightArrow">
          <a:avLst/>
        </a:prstGeom>
        <a:solidFill>
          <a:srgbClr val="66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323849</xdr:colOff>
      <xdr:row>24</xdr:row>
      <xdr:rowOff>57150</xdr:rowOff>
    </xdr:from>
    <xdr:to>
      <xdr:col>11</xdr:col>
      <xdr:colOff>95248</xdr:colOff>
      <xdr:row>26</xdr:row>
      <xdr:rowOff>180975</xdr:rowOff>
    </xdr:to>
    <xdr:sp macro="" textlink="">
      <xdr:nvSpPr>
        <xdr:cNvPr id="46" name="テキスト ボックス 45"/>
        <xdr:cNvSpPr txBox="1"/>
      </xdr:nvSpPr>
      <xdr:spPr>
        <a:xfrm>
          <a:off x="5029199" y="4286250"/>
          <a:ext cx="1142999"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入荷案内</a:t>
          </a:r>
          <a:endParaRPr kumimoji="1" lang="en-US" altLang="ja-JP" sz="1100"/>
        </a:p>
        <a:p>
          <a:r>
            <a:rPr kumimoji="1" lang="ja-JP" altLang="en-US" sz="1100"/>
            <a:t>伝票発行指示</a:t>
          </a:r>
          <a:endParaRPr kumimoji="1" lang="en-US" altLang="ja-JP" sz="1100"/>
        </a:p>
        <a:p>
          <a:endParaRPr kumimoji="1" lang="en-US" altLang="ja-JP" sz="1100"/>
        </a:p>
        <a:p>
          <a:endParaRPr kumimoji="1" lang="ja-JP" altLang="en-US" sz="1100"/>
        </a:p>
      </xdr:txBody>
    </xdr:sp>
    <xdr:clientData/>
  </xdr:twoCellAnchor>
  <xdr:twoCellAnchor>
    <xdr:from>
      <xdr:col>6</xdr:col>
      <xdr:colOff>0</xdr:colOff>
      <xdr:row>23</xdr:row>
      <xdr:rowOff>19050</xdr:rowOff>
    </xdr:from>
    <xdr:to>
      <xdr:col>7</xdr:col>
      <xdr:colOff>676275</xdr:colOff>
      <xdr:row>25</xdr:row>
      <xdr:rowOff>152400</xdr:rowOff>
    </xdr:to>
    <xdr:sp macro="" textlink="">
      <xdr:nvSpPr>
        <xdr:cNvPr id="47" name="右矢印 46"/>
        <xdr:cNvSpPr/>
      </xdr:nvSpPr>
      <xdr:spPr>
        <a:xfrm rot="10800000">
          <a:off x="2828925" y="4038600"/>
          <a:ext cx="1362075" cy="55245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285749</xdr:colOff>
      <xdr:row>23</xdr:row>
      <xdr:rowOff>142875</xdr:rowOff>
    </xdr:from>
    <xdr:to>
      <xdr:col>8</xdr:col>
      <xdr:colOff>57148</xdr:colOff>
      <xdr:row>24</xdr:row>
      <xdr:rowOff>190500</xdr:rowOff>
    </xdr:to>
    <xdr:sp macro="" textlink="">
      <xdr:nvSpPr>
        <xdr:cNvPr id="48" name="テキスト ボックス 47"/>
        <xdr:cNvSpPr txBox="1"/>
      </xdr:nvSpPr>
      <xdr:spPr>
        <a:xfrm>
          <a:off x="3114674" y="4162425"/>
          <a:ext cx="114299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納　　品</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1</xdr:col>
      <xdr:colOff>676275</xdr:colOff>
      <xdr:row>23</xdr:row>
      <xdr:rowOff>19050</xdr:rowOff>
    </xdr:from>
    <xdr:to>
      <xdr:col>4</xdr:col>
      <xdr:colOff>676275</xdr:colOff>
      <xdr:row>25</xdr:row>
      <xdr:rowOff>152400</xdr:rowOff>
    </xdr:to>
    <xdr:sp macro="" textlink="">
      <xdr:nvSpPr>
        <xdr:cNvPr id="49" name="右矢印 48"/>
        <xdr:cNvSpPr/>
      </xdr:nvSpPr>
      <xdr:spPr>
        <a:xfrm rot="10800000">
          <a:off x="952500" y="4038600"/>
          <a:ext cx="1371600" cy="55245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381000</xdr:colOff>
      <xdr:row>23</xdr:row>
      <xdr:rowOff>152400</xdr:rowOff>
    </xdr:from>
    <xdr:to>
      <xdr:col>4</xdr:col>
      <xdr:colOff>676273</xdr:colOff>
      <xdr:row>24</xdr:row>
      <xdr:rowOff>200025</xdr:rowOff>
    </xdr:to>
    <xdr:sp macro="" textlink="">
      <xdr:nvSpPr>
        <xdr:cNvPr id="50" name="テキスト ボックス 49"/>
        <xdr:cNvSpPr txBox="1"/>
      </xdr:nvSpPr>
      <xdr:spPr>
        <a:xfrm>
          <a:off x="1343025" y="4171950"/>
          <a:ext cx="98107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納　　　品</a:t>
          </a:r>
          <a:endParaRPr kumimoji="1" lang="en-US" altLang="ja-JP" sz="1100" b="1"/>
        </a:p>
        <a:p>
          <a:endParaRPr kumimoji="1" lang="en-US" altLang="ja-JP" sz="1100"/>
        </a:p>
        <a:p>
          <a:endParaRPr kumimoji="1" lang="ja-JP" altLang="en-US" sz="1100"/>
        </a:p>
      </xdr:txBody>
    </xdr:sp>
    <xdr:clientData/>
  </xdr:twoCellAnchor>
  <xdr:twoCellAnchor>
    <xdr:from>
      <xdr:col>9</xdr:col>
      <xdr:colOff>0</xdr:colOff>
      <xdr:row>18</xdr:row>
      <xdr:rowOff>28571</xdr:rowOff>
    </xdr:from>
    <xdr:to>
      <xdr:col>12</xdr:col>
      <xdr:colOff>219075</xdr:colOff>
      <xdr:row>22</xdr:row>
      <xdr:rowOff>19049</xdr:rowOff>
    </xdr:to>
    <xdr:sp macro="" textlink="">
      <xdr:nvSpPr>
        <xdr:cNvPr id="51" name="曲折矢印 50"/>
        <xdr:cNvSpPr/>
      </xdr:nvSpPr>
      <xdr:spPr>
        <a:xfrm rot="10800000">
          <a:off x="4705350" y="3000371"/>
          <a:ext cx="2095500" cy="828678"/>
        </a:xfrm>
        <a:prstGeom prst="bentArrow">
          <a:avLst/>
        </a:prstGeom>
        <a:solidFill>
          <a:srgbClr val="FF66CC"/>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9</xdr:col>
      <xdr:colOff>104774</xdr:colOff>
      <xdr:row>20</xdr:row>
      <xdr:rowOff>95250</xdr:rowOff>
    </xdr:from>
    <xdr:to>
      <xdr:col>12</xdr:col>
      <xdr:colOff>152400</xdr:colOff>
      <xdr:row>21</xdr:row>
      <xdr:rowOff>142875</xdr:rowOff>
    </xdr:to>
    <xdr:sp macro="" textlink="">
      <xdr:nvSpPr>
        <xdr:cNvPr id="52" name="テキスト ボックス 51"/>
        <xdr:cNvSpPr txBox="1"/>
      </xdr:nvSpPr>
      <xdr:spPr>
        <a:xfrm>
          <a:off x="4810124" y="3486150"/>
          <a:ext cx="19240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発注時に納期を自動表示</a:t>
          </a:r>
          <a:endParaRPr kumimoji="1" lang="en-US" altLang="ja-JP" sz="1100"/>
        </a:p>
        <a:p>
          <a:endParaRPr kumimoji="1" lang="en-US" altLang="ja-JP" sz="1100"/>
        </a:p>
        <a:p>
          <a:endParaRPr kumimoji="1" lang="ja-JP" altLang="en-US" sz="1100"/>
        </a:p>
      </xdr:txBody>
    </xdr:sp>
    <xdr:clientData/>
  </xdr:twoCellAnchor>
  <xdr:twoCellAnchor>
    <xdr:from>
      <xdr:col>11</xdr:col>
      <xdr:colOff>504824</xdr:colOff>
      <xdr:row>25</xdr:row>
      <xdr:rowOff>209548</xdr:rowOff>
    </xdr:from>
    <xdr:to>
      <xdr:col>17</xdr:col>
      <xdr:colOff>419099</xdr:colOff>
      <xdr:row>30</xdr:row>
      <xdr:rowOff>114299</xdr:rowOff>
    </xdr:to>
    <xdr:sp macro="" textlink="">
      <xdr:nvSpPr>
        <xdr:cNvPr id="53" name="曲折矢印 52"/>
        <xdr:cNvSpPr/>
      </xdr:nvSpPr>
      <xdr:spPr>
        <a:xfrm rot="10800000">
          <a:off x="6581774" y="4648198"/>
          <a:ext cx="3667125" cy="952501"/>
        </a:xfrm>
        <a:prstGeom prst="ben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15</xdr:col>
      <xdr:colOff>142875</xdr:colOff>
      <xdr:row>24</xdr:row>
      <xdr:rowOff>66675</xdr:rowOff>
    </xdr:from>
    <xdr:to>
      <xdr:col>16</xdr:col>
      <xdr:colOff>657224</xdr:colOff>
      <xdr:row>25</xdr:row>
      <xdr:rowOff>114300</xdr:rowOff>
    </xdr:to>
    <xdr:sp macro="" textlink="">
      <xdr:nvSpPr>
        <xdr:cNvPr id="54" name="テキスト ボックス 53"/>
        <xdr:cNvSpPr txBox="1"/>
      </xdr:nvSpPr>
      <xdr:spPr>
        <a:xfrm>
          <a:off x="8601075" y="4295775"/>
          <a:ext cx="12001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入荷案内（連絡）</a:t>
          </a:r>
          <a:endParaRPr kumimoji="1" lang="en-US" altLang="ja-JP" sz="1100"/>
        </a:p>
        <a:p>
          <a:endParaRPr kumimoji="1" lang="en-US" altLang="ja-JP" sz="1100"/>
        </a:p>
        <a:p>
          <a:endParaRPr kumimoji="1" lang="ja-JP" altLang="en-US" sz="1100"/>
        </a:p>
      </xdr:txBody>
    </xdr:sp>
    <xdr:clientData/>
  </xdr:twoCellAnchor>
  <xdr:twoCellAnchor>
    <xdr:from>
      <xdr:col>12</xdr:col>
      <xdr:colOff>438150</xdr:colOff>
      <xdr:row>28</xdr:row>
      <xdr:rowOff>161925</xdr:rowOff>
    </xdr:from>
    <xdr:to>
      <xdr:col>16</xdr:col>
      <xdr:colOff>266700</xdr:colOff>
      <xdr:row>30</xdr:row>
      <xdr:rowOff>0</xdr:rowOff>
    </xdr:to>
    <xdr:sp macro="" textlink="">
      <xdr:nvSpPr>
        <xdr:cNvPr id="55" name="テキスト ボックス 54"/>
        <xdr:cNvSpPr txBox="1"/>
      </xdr:nvSpPr>
      <xdr:spPr>
        <a:xfrm>
          <a:off x="7019925" y="5229225"/>
          <a:ext cx="2390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配送センター・各事業所へ納品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85"/>
  <sheetViews>
    <sheetView tabSelected="1" view="pageBreakPreview" zoomScale="85" zoomScaleNormal="100" zoomScaleSheetLayoutView="85" workbookViewId="0">
      <selection activeCell="C75" sqref="C75"/>
    </sheetView>
  </sheetViews>
  <sheetFormatPr defaultRowHeight="13.5"/>
  <cols>
    <col min="1" max="51" width="3.375" customWidth="1"/>
    <col min="52" max="56" width="3.5" customWidth="1"/>
    <col min="57" max="62" width="3.375" customWidth="1"/>
  </cols>
  <sheetData>
    <row r="1" spans="2:50" s="29" customFormat="1" ht="20.25" customHeight="1">
      <c r="B1" s="30"/>
      <c r="AL1" s="600" t="s">
        <v>617</v>
      </c>
      <c r="AM1" s="600"/>
      <c r="AN1" s="600"/>
      <c r="AO1" s="600"/>
      <c r="AP1" s="600"/>
      <c r="AQ1" s="600"/>
      <c r="AR1" s="600"/>
      <c r="AS1" s="600"/>
      <c r="AT1" s="600"/>
      <c r="AU1" s="600"/>
      <c r="AV1" s="600"/>
      <c r="AW1" s="600"/>
      <c r="AX1" s="600"/>
    </row>
    <row r="2" spans="2:50" s="29" customFormat="1" ht="20.25" customHeight="1">
      <c r="B2" s="606" t="s">
        <v>141</v>
      </c>
      <c r="C2" s="606"/>
      <c r="D2" s="606"/>
      <c r="E2" s="606"/>
      <c r="F2" s="606"/>
      <c r="G2" s="606"/>
      <c r="H2" s="606"/>
      <c r="I2" s="606"/>
      <c r="J2" s="606"/>
      <c r="K2" s="606"/>
      <c r="L2" s="606"/>
      <c r="M2" s="606"/>
      <c r="N2" s="606"/>
      <c r="O2" s="606"/>
      <c r="P2" s="606"/>
      <c r="Q2" s="606"/>
      <c r="R2" s="606"/>
      <c r="S2" s="606"/>
      <c r="T2" s="606"/>
      <c r="U2" s="606"/>
      <c r="V2" s="606"/>
      <c r="W2" s="606"/>
      <c r="X2" s="606"/>
      <c r="Y2" s="244"/>
      <c r="Z2" s="244"/>
      <c r="AL2" s="600"/>
      <c r="AM2" s="600"/>
      <c r="AN2" s="600"/>
      <c r="AO2" s="600"/>
      <c r="AP2" s="600"/>
      <c r="AQ2" s="600"/>
      <c r="AR2" s="600"/>
      <c r="AS2" s="600"/>
      <c r="AT2" s="600"/>
      <c r="AU2" s="600"/>
      <c r="AV2" s="600"/>
      <c r="AW2" s="600"/>
      <c r="AX2" s="600"/>
    </row>
    <row r="3" spans="2:50" s="29" customFormat="1" ht="20.25" customHeight="1">
      <c r="B3" s="606"/>
      <c r="C3" s="606"/>
      <c r="D3" s="606"/>
      <c r="E3" s="606"/>
      <c r="F3" s="606"/>
      <c r="G3" s="606"/>
      <c r="H3" s="606"/>
      <c r="I3" s="606"/>
      <c r="J3" s="606"/>
      <c r="K3" s="606"/>
      <c r="L3" s="606"/>
      <c r="M3" s="606"/>
      <c r="N3" s="606"/>
      <c r="O3" s="606"/>
      <c r="P3" s="606"/>
      <c r="Q3" s="606"/>
      <c r="R3" s="606"/>
      <c r="S3" s="606"/>
      <c r="T3" s="606"/>
      <c r="U3" s="606"/>
      <c r="V3" s="606"/>
      <c r="W3" s="606"/>
      <c r="X3" s="606"/>
      <c r="Y3" s="244"/>
      <c r="Z3" s="244"/>
      <c r="AL3" s="251"/>
      <c r="AM3" s="251"/>
      <c r="AN3" s="251"/>
      <c r="AO3" s="251"/>
      <c r="AP3" s="251"/>
      <c r="AQ3" s="251"/>
      <c r="AR3" s="251"/>
      <c r="AS3" s="251"/>
      <c r="AT3" s="251"/>
      <c r="AU3" s="251"/>
      <c r="AV3" s="251"/>
      <c r="AW3" s="251"/>
      <c r="AX3" s="251"/>
    </row>
    <row r="4" spans="2:50" s="29" customFormat="1" ht="20.25" customHeight="1">
      <c r="B4" s="606"/>
      <c r="C4" s="606"/>
      <c r="D4" s="606"/>
      <c r="E4" s="606"/>
      <c r="F4" s="606"/>
      <c r="G4" s="606"/>
      <c r="H4" s="606"/>
      <c r="I4" s="606"/>
      <c r="J4" s="606"/>
      <c r="K4" s="606"/>
      <c r="L4" s="606"/>
      <c r="M4" s="606"/>
      <c r="N4" s="606"/>
      <c r="O4" s="606"/>
      <c r="P4" s="606"/>
      <c r="Q4" s="606"/>
      <c r="R4" s="606"/>
      <c r="S4" s="606"/>
      <c r="T4" s="606"/>
      <c r="U4" s="606"/>
      <c r="V4" s="606"/>
      <c r="W4" s="606"/>
      <c r="X4" s="606"/>
      <c r="Y4" s="244"/>
      <c r="Z4" s="244"/>
    </row>
    <row r="5" spans="2:50" s="29" customFormat="1" ht="20.25" customHeight="1">
      <c r="B5" s="30"/>
    </row>
    <row r="6" spans="2:50" s="29" customFormat="1" ht="20.25" customHeight="1">
      <c r="B6" s="30"/>
    </row>
    <row r="7" spans="2:50" s="29" customFormat="1" ht="20.25" customHeight="1">
      <c r="B7" s="30"/>
    </row>
    <row r="8" spans="2:50" s="29" customFormat="1" ht="20.25" customHeight="1">
      <c r="B8" s="30"/>
    </row>
    <row r="9" spans="2:50" s="29" customFormat="1" ht="20.25" customHeight="1">
      <c r="B9" s="30"/>
    </row>
    <row r="10" spans="2:50" s="29" customFormat="1" ht="20.25" customHeight="1">
      <c r="B10" s="30"/>
    </row>
    <row r="11" spans="2:50" s="29" customFormat="1" ht="20.25" customHeight="1">
      <c r="B11" s="30"/>
    </row>
    <row r="12" spans="2:50" s="29" customFormat="1" ht="20.25" customHeight="1">
      <c r="B12" s="30"/>
    </row>
    <row r="13" spans="2:50" s="29" customFormat="1" ht="20.25" customHeight="1">
      <c r="B13" s="30"/>
    </row>
    <row r="14" spans="2:50" s="29" customFormat="1" ht="20.25" customHeight="1">
      <c r="B14" s="30"/>
    </row>
    <row r="15" spans="2:50" s="29" customFormat="1" ht="20.25" customHeight="1">
      <c r="B15" s="30"/>
    </row>
    <row r="16" spans="2:50" s="29" customFormat="1" ht="20.25" customHeight="1">
      <c r="B16" s="30"/>
    </row>
    <row r="17" spans="2:50" s="29" customFormat="1" ht="20.25" customHeight="1">
      <c r="B17" s="30"/>
    </row>
    <row r="18" spans="2:50" s="29" customFormat="1" ht="20.25" customHeight="1">
      <c r="B18" s="30"/>
    </row>
    <row r="19" spans="2:50" s="29" customFormat="1" ht="20.25" customHeight="1">
      <c r="B19" s="30"/>
    </row>
    <row r="20" spans="2:50" s="29" customFormat="1" ht="20.25" customHeight="1">
      <c r="B20" s="30"/>
    </row>
    <row r="21" spans="2:50" s="29" customFormat="1" ht="20.25" customHeight="1">
      <c r="B21" s="30"/>
    </row>
    <row r="22" spans="2:50" s="29" customFormat="1" ht="20.25" customHeight="1">
      <c r="B22" s="30"/>
    </row>
    <row r="23" spans="2:50" s="29" customFormat="1" ht="20.25" customHeight="1">
      <c r="B23" s="30"/>
    </row>
    <row r="24" spans="2:50" s="29" customFormat="1" ht="20.25" customHeight="1">
      <c r="B24" s="30"/>
    </row>
    <row r="25" spans="2:50" s="29" customFormat="1" ht="20.25" customHeight="1">
      <c r="B25" s="30"/>
    </row>
    <row r="26" spans="2:50" s="29" customFormat="1" ht="20.25" customHeight="1">
      <c r="B26" s="30"/>
    </row>
    <row r="27" spans="2:50" s="29" customFormat="1" ht="20.25" customHeight="1">
      <c r="B27" s="30"/>
    </row>
    <row r="28" spans="2:50" s="29" customFormat="1" ht="20.25" customHeight="1">
      <c r="B28" s="30"/>
    </row>
    <row r="29" spans="2:50" s="29" customFormat="1" ht="20.25" customHeight="1">
      <c r="B29" s="30"/>
    </row>
    <row r="30" spans="2:50" s="29" customFormat="1" ht="20.25" customHeight="1">
      <c r="B30" s="30"/>
      <c r="AJ30" s="607">
        <v>12</v>
      </c>
      <c r="AK30" s="607"/>
      <c r="AL30" s="607"/>
      <c r="AM30" s="607"/>
      <c r="AN30" s="607"/>
      <c r="AO30" s="607"/>
      <c r="AP30" s="607"/>
      <c r="AQ30" s="607"/>
      <c r="AR30" s="607"/>
      <c r="AS30" s="607"/>
      <c r="AT30" s="607"/>
      <c r="AU30" s="607"/>
      <c r="AV30" s="607"/>
      <c r="AW30" s="607"/>
      <c r="AX30" s="607"/>
    </row>
    <row r="31" spans="2:50" s="29" customFormat="1" ht="20.25" customHeight="1">
      <c r="B31" s="30"/>
      <c r="AJ31" s="607"/>
      <c r="AK31" s="607"/>
      <c r="AL31" s="607"/>
      <c r="AM31" s="607"/>
      <c r="AN31" s="607"/>
      <c r="AO31" s="607"/>
      <c r="AP31" s="607"/>
      <c r="AQ31" s="607"/>
      <c r="AR31" s="607"/>
      <c r="AS31" s="607"/>
      <c r="AT31" s="607"/>
      <c r="AU31" s="607"/>
      <c r="AV31" s="607"/>
      <c r="AW31" s="607"/>
      <c r="AX31" s="607"/>
    </row>
    <row r="32" spans="2:50" s="29" customFormat="1" ht="20.25" customHeight="1">
      <c r="B32" s="30"/>
      <c r="AJ32" s="607"/>
      <c r="AK32" s="607"/>
      <c r="AL32" s="607"/>
      <c r="AM32" s="607"/>
      <c r="AN32" s="607"/>
      <c r="AO32" s="607"/>
      <c r="AP32" s="607"/>
      <c r="AQ32" s="607"/>
      <c r="AR32" s="607"/>
      <c r="AS32" s="607"/>
      <c r="AT32" s="607"/>
      <c r="AU32" s="607"/>
      <c r="AV32" s="607"/>
      <c r="AW32" s="607"/>
      <c r="AX32" s="607"/>
    </row>
    <row r="33" spans="2:50" ht="20.100000000000001" customHeight="1">
      <c r="B33" s="608" t="s">
        <v>400</v>
      </c>
      <c r="C33" s="608"/>
      <c r="D33" s="608"/>
      <c r="E33" s="608"/>
      <c r="F33" s="608"/>
      <c r="G33" s="608"/>
      <c r="H33" s="608"/>
      <c r="I33" s="608"/>
      <c r="J33" s="608"/>
      <c r="K33" s="608"/>
      <c r="L33" s="608"/>
      <c r="M33" s="608"/>
      <c r="N33" s="608"/>
      <c r="O33" s="608"/>
      <c r="P33" s="608"/>
      <c r="Q33" s="608"/>
      <c r="R33" s="608"/>
      <c r="S33" s="608"/>
      <c r="T33" s="608"/>
      <c r="U33" s="608"/>
      <c r="V33" s="608"/>
      <c r="W33" s="608"/>
    </row>
    <row r="34" spans="2:50" s="41" customFormat="1" ht="15" customHeight="1">
      <c r="C34" s="609" t="s">
        <v>401</v>
      </c>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09"/>
      <c r="AN34" s="609"/>
      <c r="AO34" s="609"/>
      <c r="AP34" s="245"/>
    </row>
    <row r="35" spans="2:50" ht="15" customHeight="1">
      <c r="C35" s="609" t="s">
        <v>402</v>
      </c>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09"/>
      <c r="AN35" s="609"/>
      <c r="AO35" s="609"/>
    </row>
    <row r="36" spans="2:50" s="41" customFormat="1" ht="15" customHeight="1">
      <c r="B36" s="48"/>
      <c r="C36" s="189" t="s">
        <v>601</v>
      </c>
      <c r="D36" s="189"/>
      <c r="E36" s="189"/>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190"/>
      <c r="AQ36" s="48"/>
      <c r="AR36" s="48"/>
      <c r="AS36" s="48"/>
      <c r="AT36" s="48"/>
      <c r="AU36" s="48"/>
      <c r="AV36" s="48"/>
      <c r="AW36" s="48"/>
    </row>
    <row r="37" spans="2:50" s="41" customFormat="1" ht="3" customHeight="1">
      <c r="B37" s="48"/>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L37" s="610"/>
      <c r="AM37" s="610"/>
      <c r="AN37" s="610"/>
      <c r="AO37" s="610"/>
      <c r="AP37" s="190"/>
      <c r="AQ37" s="48"/>
      <c r="AR37" s="48"/>
      <c r="AS37" s="48"/>
      <c r="AT37" s="48"/>
      <c r="AU37" s="48"/>
      <c r="AV37" s="48"/>
      <c r="AW37" s="48"/>
    </row>
    <row r="38" spans="2:50" s="41" customFormat="1" ht="15" customHeight="1">
      <c r="B38" s="34" t="s">
        <v>403</v>
      </c>
      <c r="C38" s="34"/>
      <c r="D38" s="34"/>
      <c r="E38" s="34"/>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254"/>
      <c r="AP38" s="254"/>
      <c r="AQ38" s="254"/>
      <c r="AR38" s="254"/>
      <c r="AS38" s="254"/>
      <c r="AT38" s="254"/>
      <c r="AU38" s="254"/>
      <c r="AV38" s="254"/>
      <c r="AW38" s="254"/>
      <c r="AX38" s="43"/>
    </row>
    <row r="39" spans="2:50" s="41" customFormat="1" ht="15" customHeight="1">
      <c r="B39" s="294"/>
      <c r="C39" s="294" t="s">
        <v>404</v>
      </c>
      <c r="D39" s="294"/>
      <c r="E39" s="294"/>
      <c r="F39" s="294"/>
      <c r="G39" s="294"/>
      <c r="H39" s="294"/>
      <c r="I39" s="294"/>
      <c r="J39" s="294"/>
      <c r="K39" s="294"/>
      <c r="L39" s="294"/>
      <c r="M39" s="294"/>
      <c r="N39" s="294"/>
      <c r="O39" s="294"/>
      <c r="P39" s="294"/>
      <c r="Q39" s="294"/>
      <c r="R39" s="294"/>
      <c r="S39" s="294"/>
      <c r="T39" s="294"/>
      <c r="U39" s="294"/>
      <c r="V39" s="294" t="s">
        <v>703</v>
      </c>
      <c r="W39" s="294"/>
      <c r="X39" s="294"/>
      <c r="Y39" s="294"/>
      <c r="Z39" s="294"/>
      <c r="AA39" s="294"/>
      <c r="AB39" s="294"/>
      <c r="AC39" s="294"/>
      <c r="AD39" s="294"/>
      <c r="AE39" s="294"/>
      <c r="AF39" s="294"/>
      <c r="AG39" s="294" t="s">
        <v>704</v>
      </c>
      <c r="AH39" s="295"/>
      <c r="AI39" s="294"/>
      <c r="AJ39" s="293"/>
      <c r="AK39" s="293"/>
      <c r="AL39" s="294"/>
      <c r="AM39" s="294"/>
      <c r="AN39" s="294"/>
      <c r="AO39" s="294"/>
      <c r="AP39" s="294"/>
      <c r="AQ39" s="294"/>
      <c r="AR39" s="48"/>
      <c r="AS39" s="48"/>
      <c r="AT39" s="48"/>
      <c r="AU39" s="48"/>
      <c r="AV39" s="48"/>
      <c r="AW39" s="254"/>
      <c r="AX39" s="43"/>
    </row>
    <row r="40" spans="2:50" s="41" customFormat="1" ht="15" customHeight="1">
      <c r="B40" s="302" t="s">
        <v>663</v>
      </c>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56"/>
      <c r="AD40" s="296" t="s">
        <v>664</v>
      </c>
      <c r="AE40" s="297"/>
      <c r="AF40" s="297"/>
      <c r="AG40" s="297"/>
      <c r="AH40" s="297"/>
      <c r="AI40" s="297"/>
      <c r="AJ40" s="297"/>
      <c r="AK40" s="297"/>
      <c r="AL40" s="297"/>
      <c r="AM40" s="297"/>
      <c r="AN40" s="297"/>
      <c r="AO40" s="297"/>
      <c r="AP40" s="297"/>
      <c r="AQ40" s="298"/>
      <c r="AR40" s="299" t="s">
        <v>665</v>
      </c>
      <c r="AS40" s="300"/>
      <c r="AT40" s="300"/>
      <c r="AU40" s="300"/>
      <c r="AV40" s="300"/>
      <c r="AW40" s="300"/>
      <c r="AX40" s="301"/>
    </row>
    <row r="41" spans="2:50" s="41" customFormat="1" ht="15" customHeight="1">
      <c r="B41" s="302" t="s">
        <v>405</v>
      </c>
      <c r="C41" s="303"/>
      <c r="D41" s="303"/>
      <c r="E41" s="303"/>
      <c r="F41" s="303"/>
      <c r="G41" s="304" t="s">
        <v>120</v>
      </c>
      <c r="H41" s="305"/>
      <c r="I41" s="302" t="s">
        <v>405</v>
      </c>
      <c r="J41" s="303"/>
      <c r="K41" s="303"/>
      <c r="L41" s="303"/>
      <c r="M41" s="321"/>
      <c r="N41" s="304" t="s">
        <v>120</v>
      </c>
      <c r="O41" s="305"/>
      <c r="P41" s="302" t="s">
        <v>405</v>
      </c>
      <c r="Q41" s="303"/>
      <c r="R41" s="303"/>
      <c r="S41" s="303"/>
      <c r="T41" s="321"/>
      <c r="U41" s="304" t="s">
        <v>120</v>
      </c>
      <c r="V41" s="305"/>
      <c r="W41" s="302" t="s">
        <v>405</v>
      </c>
      <c r="X41" s="303"/>
      <c r="Y41" s="303"/>
      <c r="Z41" s="303"/>
      <c r="AA41" s="321"/>
      <c r="AB41" s="304" t="s">
        <v>120</v>
      </c>
      <c r="AC41" s="305"/>
      <c r="AD41" s="302" t="s">
        <v>405</v>
      </c>
      <c r="AE41" s="303"/>
      <c r="AF41" s="303"/>
      <c r="AG41" s="303"/>
      <c r="AH41" s="321"/>
      <c r="AI41" s="304" t="s">
        <v>120</v>
      </c>
      <c r="AJ41" s="305"/>
      <c r="AK41" s="302" t="s">
        <v>405</v>
      </c>
      <c r="AL41" s="303"/>
      <c r="AM41" s="303"/>
      <c r="AN41" s="303"/>
      <c r="AO41" s="321"/>
      <c r="AP41" s="304" t="s">
        <v>120</v>
      </c>
      <c r="AQ41" s="298"/>
      <c r="AR41" s="302" t="s">
        <v>405</v>
      </c>
      <c r="AS41" s="303"/>
      <c r="AT41" s="303"/>
      <c r="AU41" s="303"/>
      <c r="AV41" s="303"/>
      <c r="AW41" s="304" t="s">
        <v>120</v>
      </c>
      <c r="AX41" s="305"/>
    </row>
    <row r="42" spans="2:50" s="41" customFormat="1" ht="13.5" customHeight="1">
      <c r="B42" s="318" t="s">
        <v>666</v>
      </c>
      <c r="C42" s="319"/>
      <c r="D42" s="319"/>
      <c r="E42" s="319"/>
      <c r="F42" s="333"/>
      <c r="G42" s="329" t="s">
        <v>667</v>
      </c>
      <c r="H42" s="330"/>
      <c r="I42" s="318" t="s">
        <v>668</v>
      </c>
      <c r="J42" s="319"/>
      <c r="K42" s="319"/>
      <c r="L42" s="319"/>
      <c r="M42" s="333"/>
      <c r="N42" s="329" t="s">
        <v>669</v>
      </c>
      <c r="O42" s="330"/>
      <c r="P42" s="318" t="s">
        <v>670</v>
      </c>
      <c r="Q42" s="319"/>
      <c r="R42" s="319"/>
      <c r="S42" s="319"/>
      <c r="T42" s="333"/>
      <c r="U42" s="329" t="s">
        <v>671</v>
      </c>
      <c r="V42" s="330"/>
      <c r="W42" s="318" t="s">
        <v>672</v>
      </c>
      <c r="X42" s="319"/>
      <c r="Y42" s="319"/>
      <c r="Z42" s="319"/>
      <c r="AA42" s="357" t="s">
        <v>673</v>
      </c>
      <c r="AB42" s="329" t="s">
        <v>705</v>
      </c>
      <c r="AC42" s="330"/>
      <c r="AD42" s="318" t="s">
        <v>674</v>
      </c>
      <c r="AE42" s="319"/>
      <c r="AF42" s="319"/>
      <c r="AG42" s="319"/>
      <c r="AH42" s="333"/>
      <c r="AI42" s="329" t="s">
        <v>706</v>
      </c>
      <c r="AJ42" s="330"/>
      <c r="AK42" s="337" t="s">
        <v>655</v>
      </c>
      <c r="AL42" s="338"/>
      <c r="AM42" s="338"/>
      <c r="AN42" s="338"/>
      <c r="AO42" s="339"/>
      <c r="AP42" s="329" t="s">
        <v>656</v>
      </c>
      <c r="AQ42" s="330"/>
      <c r="AR42" s="318" t="s">
        <v>675</v>
      </c>
      <c r="AS42" s="319"/>
      <c r="AT42" s="319"/>
      <c r="AU42" s="319"/>
      <c r="AV42" s="333"/>
      <c r="AW42" s="329" t="s">
        <v>676</v>
      </c>
      <c r="AX42" s="330"/>
    </row>
    <row r="43" spans="2:50" s="41" customFormat="1" ht="13.5" customHeight="1">
      <c r="B43" s="334"/>
      <c r="C43" s="335"/>
      <c r="D43" s="335"/>
      <c r="E43" s="335"/>
      <c r="F43" s="336"/>
      <c r="G43" s="331"/>
      <c r="H43" s="332"/>
      <c r="I43" s="334"/>
      <c r="J43" s="335"/>
      <c r="K43" s="335"/>
      <c r="L43" s="335"/>
      <c r="M43" s="336"/>
      <c r="N43" s="331"/>
      <c r="O43" s="332"/>
      <c r="P43" s="334"/>
      <c r="Q43" s="335"/>
      <c r="R43" s="335"/>
      <c r="S43" s="335"/>
      <c r="T43" s="336"/>
      <c r="U43" s="331"/>
      <c r="V43" s="332"/>
      <c r="W43" s="369" t="s">
        <v>677</v>
      </c>
      <c r="X43" s="370"/>
      <c r="Y43" s="370"/>
      <c r="Z43" s="370"/>
      <c r="AA43" s="358"/>
      <c r="AB43" s="331"/>
      <c r="AC43" s="332"/>
      <c r="AD43" s="334"/>
      <c r="AE43" s="335"/>
      <c r="AF43" s="335"/>
      <c r="AG43" s="335"/>
      <c r="AH43" s="336"/>
      <c r="AI43" s="331"/>
      <c r="AJ43" s="332"/>
      <c r="AK43" s="340"/>
      <c r="AL43" s="341"/>
      <c r="AM43" s="341"/>
      <c r="AN43" s="341"/>
      <c r="AO43" s="342"/>
      <c r="AP43" s="343"/>
      <c r="AQ43" s="344"/>
      <c r="AR43" s="311"/>
      <c r="AS43" s="312"/>
      <c r="AT43" s="312"/>
      <c r="AU43" s="312"/>
      <c r="AV43" s="323"/>
      <c r="AW43" s="345"/>
      <c r="AX43" s="346"/>
    </row>
    <row r="44" spans="2:50" s="41" customFormat="1" ht="13.5" customHeight="1">
      <c r="B44" s="308" t="s">
        <v>678</v>
      </c>
      <c r="C44" s="309"/>
      <c r="D44" s="309"/>
      <c r="E44" s="309"/>
      <c r="F44" s="309"/>
      <c r="G44" s="362" t="s">
        <v>679</v>
      </c>
      <c r="H44" s="315"/>
      <c r="I44" s="308" t="s">
        <v>680</v>
      </c>
      <c r="J44" s="309"/>
      <c r="K44" s="309"/>
      <c r="L44" s="309"/>
      <c r="M44" s="322"/>
      <c r="N44" s="362" t="s">
        <v>681</v>
      </c>
      <c r="O44" s="315"/>
      <c r="P44" s="308" t="s">
        <v>682</v>
      </c>
      <c r="Q44" s="309"/>
      <c r="R44" s="309"/>
      <c r="S44" s="309"/>
      <c r="T44" s="322"/>
      <c r="U44" s="362" t="s">
        <v>683</v>
      </c>
      <c r="V44" s="315"/>
      <c r="W44" s="308" t="s">
        <v>684</v>
      </c>
      <c r="X44" s="309"/>
      <c r="Y44" s="309"/>
      <c r="Z44" s="309"/>
      <c r="AA44" s="365" t="s">
        <v>673</v>
      </c>
      <c r="AB44" s="367" t="s">
        <v>685</v>
      </c>
      <c r="AC44" s="368"/>
      <c r="AD44" s="308" t="s">
        <v>686</v>
      </c>
      <c r="AE44" s="309"/>
      <c r="AF44" s="309"/>
      <c r="AG44" s="309"/>
      <c r="AH44" s="322"/>
      <c r="AI44" s="362" t="s">
        <v>707</v>
      </c>
      <c r="AJ44" s="315"/>
      <c r="AK44" s="308" t="s">
        <v>687</v>
      </c>
      <c r="AL44" s="309"/>
      <c r="AM44" s="309"/>
      <c r="AN44" s="309"/>
      <c r="AO44" s="322"/>
      <c r="AP44" s="326" t="s">
        <v>656</v>
      </c>
      <c r="AQ44" s="327"/>
      <c r="AR44" s="302" t="s">
        <v>653</v>
      </c>
      <c r="AS44" s="303"/>
      <c r="AT44" s="303"/>
      <c r="AU44" s="303"/>
      <c r="AV44" s="303"/>
      <c r="AW44" s="306" t="s">
        <v>654</v>
      </c>
      <c r="AX44" s="305"/>
    </row>
    <row r="45" spans="2:50" s="41" customFormat="1" ht="13.5" customHeight="1">
      <c r="B45" s="352"/>
      <c r="C45" s="353"/>
      <c r="D45" s="353"/>
      <c r="E45" s="353"/>
      <c r="F45" s="353"/>
      <c r="G45" s="348"/>
      <c r="H45" s="349"/>
      <c r="I45" s="334"/>
      <c r="J45" s="335"/>
      <c r="K45" s="335"/>
      <c r="L45" s="335"/>
      <c r="M45" s="336"/>
      <c r="N45" s="363"/>
      <c r="O45" s="364"/>
      <c r="P45" s="334"/>
      <c r="Q45" s="335"/>
      <c r="R45" s="335"/>
      <c r="S45" s="335"/>
      <c r="T45" s="336"/>
      <c r="U45" s="363"/>
      <c r="V45" s="364"/>
      <c r="W45" s="334" t="s">
        <v>688</v>
      </c>
      <c r="X45" s="335"/>
      <c r="Y45" s="335"/>
      <c r="Z45" s="335"/>
      <c r="AA45" s="371"/>
      <c r="AB45" s="324" t="s">
        <v>705</v>
      </c>
      <c r="AC45" s="325"/>
      <c r="AD45" s="372"/>
      <c r="AE45" s="373"/>
      <c r="AF45" s="373"/>
      <c r="AG45" s="373"/>
      <c r="AH45" s="374"/>
      <c r="AI45" s="375"/>
      <c r="AJ45" s="376"/>
      <c r="AK45" s="311"/>
      <c r="AL45" s="312"/>
      <c r="AM45" s="312"/>
      <c r="AN45" s="312"/>
      <c r="AO45" s="323"/>
      <c r="AP45" s="328"/>
      <c r="AQ45" s="317"/>
      <c r="AR45" s="302"/>
      <c r="AS45" s="303"/>
      <c r="AT45" s="303"/>
      <c r="AU45" s="303"/>
      <c r="AV45" s="303"/>
      <c r="AW45" s="307"/>
      <c r="AX45" s="305"/>
    </row>
    <row r="46" spans="2:50" s="41" customFormat="1" ht="13.5" customHeight="1">
      <c r="B46" s="350" t="s">
        <v>689</v>
      </c>
      <c r="C46" s="351"/>
      <c r="D46" s="351"/>
      <c r="E46" s="351"/>
      <c r="F46" s="351"/>
      <c r="G46" s="326" t="s">
        <v>690</v>
      </c>
      <c r="H46" s="327"/>
      <c r="I46" s="308" t="s">
        <v>691</v>
      </c>
      <c r="J46" s="309"/>
      <c r="K46" s="309"/>
      <c r="L46" s="309"/>
      <c r="M46" s="322"/>
      <c r="N46" s="362" t="s">
        <v>692</v>
      </c>
      <c r="O46" s="315"/>
      <c r="P46" s="308" t="s">
        <v>693</v>
      </c>
      <c r="Q46" s="309"/>
      <c r="R46" s="309"/>
      <c r="S46" s="309"/>
      <c r="T46" s="322"/>
      <c r="U46" s="362" t="s">
        <v>694</v>
      </c>
      <c r="V46" s="315"/>
      <c r="W46" s="308" t="s">
        <v>695</v>
      </c>
      <c r="X46" s="309"/>
      <c r="Y46" s="309"/>
      <c r="Z46" s="309"/>
      <c r="AA46" s="365" t="s">
        <v>673</v>
      </c>
      <c r="AB46" s="367" t="s">
        <v>685</v>
      </c>
      <c r="AC46" s="368"/>
      <c r="AD46" s="318" t="s">
        <v>657</v>
      </c>
      <c r="AE46" s="319"/>
      <c r="AF46" s="319"/>
      <c r="AG46" s="319"/>
      <c r="AH46" s="333"/>
      <c r="AI46" s="329" t="s">
        <v>658</v>
      </c>
      <c r="AJ46" s="347"/>
      <c r="AK46" s="318"/>
      <c r="AL46" s="319"/>
      <c r="AM46" s="319"/>
      <c r="AN46" s="319"/>
      <c r="AO46" s="320"/>
      <c r="AP46" s="314"/>
      <c r="AQ46" s="315"/>
      <c r="AR46" s="308" t="s">
        <v>696</v>
      </c>
      <c r="AS46" s="309"/>
      <c r="AT46" s="309"/>
      <c r="AU46" s="309"/>
      <c r="AV46" s="310"/>
      <c r="AW46" s="314" t="s">
        <v>697</v>
      </c>
      <c r="AX46" s="315"/>
    </row>
    <row r="47" spans="2:50" s="41" customFormat="1" ht="13.5" customHeight="1">
      <c r="B47" s="311"/>
      <c r="C47" s="312"/>
      <c r="D47" s="312"/>
      <c r="E47" s="312"/>
      <c r="F47" s="312"/>
      <c r="G47" s="328"/>
      <c r="H47" s="317"/>
      <c r="I47" s="311"/>
      <c r="J47" s="312"/>
      <c r="K47" s="312"/>
      <c r="L47" s="312"/>
      <c r="M47" s="323"/>
      <c r="N47" s="328"/>
      <c r="O47" s="317"/>
      <c r="P47" s="311"/>
      <c r="Q47" s="312"/>
      <c r="R47" s="312"/>
      <c r="S47" s="312"/>
      <c r="T47" s="323"/>
      <c r="U47" s="328"/>
      <c r="V47" s="317"/>
      <c r="W47" s="311" t="s">
        <v>698</v>
      </c>
      <c r="X47" s="312"/>
      <c r="Y47" s="312"/>
      <c r="Z47" s="312"/>
      <c r="AA47" s="366"/>
      <c r="AB47" s="324" t="s">
        <v>705</v>
      </c>
      <c r="AC47" s="325"/>
      <c r="AD47" s="334"/>
      <c r="AE47" s="335"/>
      <c r="AF47" s="335"/>
      <c r="AG47" s="335"/>
      <c r="AH47" s="336"/>
      <c r="AI47" s="348"/>
      <c r="AJ47" s="349"/>
      <c r="AK47" s="311"/>
      <c r="AL47" s="312"/>
      <c r="AM47" s="312"/>
      <c r="AN47" s="312"/>
      <c r="AO47" s="313"/>
      <c r="AP47" s="316"/>
      <c r="AQ47" s="317"/>
      <c r="AR47" s="311"/>
      <c r="AS47" s="312"/>
      <c r="AT47" s="312"/>
      <c r="AU47" s="312"/>
      <c r="AV47" s="313"/>
      <c r="AW47" s="316"/>
      <c r="AX47" s="317"/>
    </row>
    <row r="48" spans="2:50" s="41" customFormat="1" ht="13.5" customHeight="1">
      <c r="B48" s="359"/>
      <c r="C48" s="354"/>
      <c r="D48" s="354"/>
      <c r="E48" s="354"/>
      <c r="F48" s="354"/>
      <c r="G48" s="329"/>
      <c r="H48" s="330"/>
      <c r="I48" s="354"/>
      <c r="J48" s="354"/>
      <c r="K48" s="354"/>
      <c r="L48" s="354"/>
      <c r="M48" s="354"/>
      <c r="N48" s="329"/>
      <c r="O48" s="347"/>
      <c r="P48" s="354"/>
      <c r="Q48" s="354"/>
      <c r="R48" s="354"/>
      <c r="S48" s="354"/>
      <c r="T48" s="354"/>
      <c r="U48" s="329"/>
      <c r="V48" s="347"/>
      <c r="W48" s="354"/>
      <c r="X48" s="354"/>
      <c r="Y48" s="354"/>
      <c r="Z48" s="354"/>
      <c r="AA48" s="354"/>
      <c r="AB48" s="319"/>
      <c r="AC48" s="347"/>
      <c r="AD48" s="308" t="s">
        <v>699</v>
      </c>
      <c r="AE48" s="309"/>
      <c r="AF48" s="309"/>
      <c r="AG48" s="309"/>
      <c r="AH48" s="322"/>
      <c r="AI48" s="362" t="s">
        <v>700</v>
      </c>
      <c r="AJ48" s="315"/>
      <c r="AK48" s="318"/>
      <c r="AL48" s="319"/>
      <c r="AM48" s="319"/>
      <c r="AN48" s="319"/>
      <c r="AO48" s="320"/>
      <c r="AP48" s="314"/>
      <c r="AQ48" s="315"/>
      <c r="AR48" s="318" t="s">
        <v>701</v>
      </c>
      <c r="AS48" s="319"/>
      <c r="AT48" s="319"/>
      <c r="AU48" s="319"/>
      <c r="AV48" s="320"/>
      <c r="AW48" s="314" t="s">
        <v>702</v>
      </c>
      <c r="AX48" s="315"/>
    </row>
    <row r="49" spans="2:50" s="41" customFormat="1" ht="13.5" customHeight="1">
      <c r="B49" s="360"/>
      <c r="C49" s="355"/>
      <c r="D49" s="355"/>
      <c r="E49" s="355"/>
      <c r="F49" s="355"/>
      <c r="G49" s="345"/>
      <c r="H49" s="346"/>
      <c r="I49" s="355"/>
      <c r="J49" s="355"/>
      <c r="K49" s="355"/>
      <c r="L49" s="355"/>
      <c r="M49" s="355"/>
      <c r="N49" s="328"/>
      <c r="O49" s="317"/>
      <c r="P49" s="355"/>
      <c r="Q49" s="355"/>
      <c r="R49" s="355"/>
      <c r="S49" s="355"/>
      <c r="T49" s="355"/>
      <c r="U49" s="328"/>
      <c r="V49" s="317"/>
      <c r="W49" s="355"/>
      <c r="X49" s="355"/>
      <c r="Y49" s="355"/>
      <c r="Z49" s="355"/>
      <c r="AA49" s="355"/>
      <c r="AB49" s="361"/>
      <c r="AC49" s="317"/>
      <c r="AD49" s="311"/>
      <c r="AE49" s="312"/>
      <c r="AF49" s="312"/>
      <c r="AG49" s="312"/>
      <c r="AH49" s="323"/>
      <c r="AI49" s="328"/>
      <c r="AJ49" s="317"/>
      <c r="AK49" s="311"/>
      <c r="AL49" s="312"/>
      <c r="AM49" s="312"/>
      <c r="AN49" s="312"/>
      <c r="AO49" s="313"/>
      <c r="AP49" s="316"/>
      <c r="AQ49" s="317"/>
      <c r="AR49" s="311"/>
      <c r="AS49" s="312"/>
      <c r="AT49" s="312"/>
      <c r="AU49" s="312"/>
      <c r="AV49" s="313"/>
      <c r="AW49" s="316"/>
      <c r="AX49" s="317"/>
    </row>
    <row r="50" spans="2:50" s="41" customFormat="1" ht="3.75" customHeight="1">
      <c r="B50" s="48"/>
      <c r="C50" s="254"/>
      <c r="D50" s="254"/>
      <c r="E50" s="254"/>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48"/>
      <c r="AM50" s="48"/>
      <c r="AN50" s="48"/>
      <c r="AO50" s="48"/>
      <c r="AP50" s="48"/>
      <c r="AQ50" s="48"/>
      <c r="AR50" s="48"/>
      <c r="AS50" s="48"/>
      <c r="AT50" s="48"/>
      <c r="AU50" s="48"/>
      <c r="AV50" s="48"/>
      <c r="AW50" s="48"/>
    </row>
    <row r="51" spans="2:50" s="41" customFormat="1" ht="15" customHeight="1">
      <c r="B51" s="34" t="s">
        <v>600</v>
      </c>
      <c r="C51" s="34"/>
      <c r="D51" s="34"/>
      <c r="E51" s="34"/>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row>
    <row r="52" spans="2:50" s="41" customFormat="1" ht="15" customHeight="1">
      <c r="C52" s="421" t="s">
        <v>406</v>
      </c>
      <c r="D52" s="422"/>
      <c r="E52" s="422"/>
      <c r="F52" s="422"/>
      <c r="G52" s="422"/>
      <c r="H52" s="423"/>
      <c r="I52" s="427" t="s">
        <v>407</v>
      </c>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8"/>
      <c r="AK52" s="42"/>
    </row>
    <row r="53" spans="2:50" s="41" customFormat="1" ht="15" customHeight="1">
      <c r="C53" s="424"/>
      <c r="D53" s="425"/>
      <c r="E53" s="425"/>
      <c r="F53" s="425"/>
      <c r="G53" s="425"/>
      <c r="H53" s="426"/>
      <c r="I53" s="429" t="s">
        <v>408</v>
      </c>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30"/>
      <c r="AK53" s="45"/>
    </row>
    <row r="54" spans="2:50" s="41" customFormat="1" ht="15" customHeight="1">
      <c r="C54" s="601" t="s">
        <v>409</v>
      </c>
      <c r="D54" s="602"/>
      <c r="E54" s="602"/>
      <c r="F54" s="602"/>
      <c r="G54" s="602"/>
      <c r="H54" s="603"/>
      <c r="I54" s="431" t="s">
        <v>410</v>
      </c>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3"/>
      <c r="AK54" s="42"/>
    </row>
    <row r="55" spans="2:50" s="41" customFormat="1" ht="3.75" customHeight="1">
      <c r="C55" s="253"/>
      <c r="D55" s="253"/>
      <c r="E55" s="253"/>
      <c r="F55" s="253"/>
      <c r="G55" s="253"/>
      <c r="H55" s="253"/>
    </row>
    <row r="56" spans="2:50" s="41" customFormat="1" ht="15" customHeight="1">
      <c r="B56" s="27" t="s">
        <v>411</v>
      </c>
      <c r="C56" s="27"/>
      <c r="D56" s="27"/>
      <c r="E56" s="27"/>
    </row>
    <row r="57" spans="2:50" s="41" customFormat="1" ht="15" customHeight="1">
      <c r="C57" s="32" t="s">
        <v>473</v>
      </c>
      <c r="D57" s="32"/>
      <c r="E57" s="32"/>
      <c r="S57" s="35" t="s">
        <v>138</v>
      </c>
      <c r="V57" s="35"/>
      <c r="W57" s="35"/>
    </row>
    <row r="58" spans="2:50" s="41" customFormat="1">
      <c r="C58" s="299" t="s">
        <v>412</v>
      </c>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1"/>
      <c r="AG58" s="246"/>
      <c r="AH58" s="246"/>
      <c r="AI58" s="246"/>
      <c r="AJ58" s="246"/>
      <c r="AK58" s="246"/>
      <c r="AL58" s="246"/>
      <c r="AM58" s="246"/>
      <c r="AN58" s="246"/>
      <c r="AO58" s="246"/>
      <c r="AP58" s="246"/>
      <c r="AQ58" s="246"/>
      <c r="AR58" s="246"/>
      <c r="AS58" s="246"/>
    </row>
    <row r="59" spans="2:50" s="41" customFormat="1">
      <c r="C59" s="299">
        <v>0</v>
      </c>
      <c r="D59" s="300"/>
      <c r="E59" s="300"/>
      <c r="F59" s="300"/>
      <c r="G59" s="300"/>
      <c r="H59" s="301"/>
      <c r="I59" s="299">
        <v>1</v>
      </c>
      <c r="J59" s="300"/>
      <c r="K59" s="300"/>
      <c r="L59" s="300"/>
      <c r="M59" s="300"/>
      <c r="N59" s="301"/>
      <c r="O59" s="435">
        <v>2</v>
      </c>
      <c r="P59" s="436"/>
      <c r="Q59" s="436"/>
      <c r="R59" s="436"/>
      <c r="S59" s="436"/>
      <c r="T59" s="437"/>
      <c r="U59" s="435">
        <v>34</v>
      </c>
      <c r="V59" s="436"/>
      <c r="W59" s="436"/>
      <c r="X59" s="436"/>
      <c r="Y59" s="436"/>
      <c r="Z59" s="437"/>
      <c r="AA59" s="435">
        <v>36</v>
      </c>
      <c r="AB59" s="436"/>
      <c r="AC59" s="436"/>
      <c r="AD59" s="436"/>
      <c r="AE59" s="436"/>
      <c r="AF59" s="437"/>
      <c r="AG59" s="246"/>
      <c r="AH59" s="246"/>
      <c r="AI59" s="246"/>
      <c r="AJ59" s="246"/>
      <c r="AK59" s="246"/>
      <c r="AL59" s="246"/>
      <c r="AM59" s="246"/>
      <c r="AN59" s="246"/>
      <c r="AO59" s="246"/>
      <c r="AP59" s="246"/>
      <c r="AQ59" s="246"/>
      <c r="AR59" s="246"/>
      <c r="AS59" s="246"/>
    </row>
    <row r="60" spans="2:50" s="41" customFormat="1" ht="3" customHeight="1">
      <c r="C60" s="198"/>
      <c r="D60" s="241"/>
      <c r="E60" s="241"/>
      <c r="F60" s="198"/>
      <c r="G60" s="241"/>
      <c r="H60" s="241"/>
      <c r="I60" s="44"/>
      <c r="J60" s="44"/>
      <c r="K60" s="44"/>
      <c r="L60" s="28"/>
      <c r="M60" s="28"/>
      <c r="N60" s="28"/>
    </row>
    <row r="61" spans="2:50" s="41" customFormat="1" ht="15" customHeight="1">
      <c r="B61" s="27" t="s">
        <v>413</v>
      </c>
      <c r="C61" s="27"/>
      <c r="D61" s="27"/>
      <c r="E61" s="27"/>
    </row>
    <row r="62" spans="2:50" s="41" customFormat="1" ht="15" customHeight="1">
      <c r="C62" s="32" t="s">
        <v>414</v>
      </c>
      <c r="D62" s="32"/>
      <c r="E62" s="32"/>
    </row>
    <row r="63" spans="2:50" s="41" customFormat="1" ht="15" customHeight="1">
      <c r="C63" s="630" t="s">
        <v>385</v>
      </c>
      <c r="D63" s="631"/>
      <c r="E63" s="631"/>
      <c r="F63" s="631"/>
      <c r="G63" s="631"/>
      <c r="H63" s="632"/>
      <c r="I63" s="403" t="s">
        <v>415</v>
      </c>
      <c r="J63" s="403"/>
      <c r="K63" s="403"/>
      <c r="L63" s="403"/>
      <c r="M63" s="403"/>
      <c r="N63" s="403"/>
      <c r="O63" s="403"/>
      <c r="P63" s="403"/>
      <c r="Q63" s="403"/>
      <c r="R63" s="403"/>
      <c r="S63" s="403"/>
      <c r="T63" s="403"/>
      <c r="U63" s="403"/>
      <c r="V63" s="403"/>
      <c r="W63" s="403"/>
      <c r="X63" s="403"/>
      <c r="Y63" s="403"/>
      <c r="Z63" s="403"/>
      <c r="AA63" s="403"/>
      <c r="AB63" s="46"/>
      <c r="AC63" s="46"/>
    </row>
    <row r="64" spans="2:50" s="41" customFormat="1" ht="15" customHeight="1">
      <c r="C64" s="630" t="s">
        <v>416</v>
      </c>
      <c r="D64" s="631"/>
      <c r="E64" s="631"/>
      <c r="F64" s="631"/>
      <c r="G64" s="631"/>
      <c r="H64" s="632"/>
      <c r="I64" s="403" t="s">
        <v>417</v>
      </c>
      <c r="J64" s="403"/>
      <c r="K64" s="403"/>
      <c r="L64" s="403"/>
      <c r="M64" s="403"/>
      <c r="N64" s="403"/>
      <c r="O64" s="403"/>
      <c r="P64" s="403"/>
      <c r="Q64" s="403"/>
      <c r="R64" s="403"/>
      <c r="S64" s="403"/>
      <c r="T64" s="403"/>
      <c r="U64" s="403"/>
      <c r="V64" s="403"/>
      <c r="W64" s="403"/>
      <c r="X64" s="403"/>
      <c r="Y64" s="403"/>
      <c r="Z64" s="403"/>
      <c r="AA64" s="403"/>
      <c r="AB64" s="46"/>
      <c r="AC64" s="46"/>
    </row>
    <row r="65" spans="2:43" s="41" customFormat="1" ht="15" customHeight="1">
      <c r="C65" s="630" t="s">
        <v>384</v>
      </c>
      <c r="D65" s="631"/>
      <c r="E65" s="631"/>
      <c r="F65" s="631"/>
      <c r="G65" s="631"/>
      <c r="H65" s="632"/>
      <c r="I65" s="403" t="s">
        <v>418</v>
      </c>
      <c r="J65" s="403"/>
      <c r="K65" s="403"/>
      <c r="L65" s="403"/>
      <c r="M65" s="403"/>
      <c r="N65" s="403"/>
      <c r="O65" s="403"/>
      <c r="P65" s="403"/>
      <c r="Q65" s="403"/>
      <c r="R65" s="403"/>
      <c r="S65" s="403"/>
      <c r="T65" s="403"/>
      <c r="U65" s="403"/>
      <c r="V65" s="403"/>
      <c r="W65" s="403"/>
      <c r="X65" s="403"/>
      <c r="Y65" s="403"/>
      <c r="Z65" s="403"/>
      <c r="AA65" s="403"/>
      <c r="AB65" s="46"/>
      <c r="AC65" s="46"/>
    </row>
    <row r="66" spans="2:43" s="48" customFormat="1" ht="15" customHeight="1">
      <c r="C66" s="189" t="s">
        <v>556</v>
      </c>
      <c r="D66" s="189"/>
      <c r="E66" s="189"/>
    </row>
    <row r="67" spans="2:43" s="41" customFormat="1" ht="3" customHeight="1"/>
    <row r="68" spans="2:43" s="41" customFormat="1" ht="15" customHeight="1">
      <c r="B68" s="27" t="s">
        <v>419</v>
      </c>
      <c r="C68" s="27"/>
      <c r="D68" s="27"/>
      <c r="E68" s="27"/>
    </row>
    <row r="69" spans="2:43" s="41" customFormat="1" ht="15" customHeight="1">
      <c r="B69" s="27"/>
      <c r="C69" s="47" t="s">
        <v>420</v>
      </c>
      <c r="D69" s="47"/>
      <c r="E69" s="47"/>
    </row>
    <row r="70" spans="2:43" s="41" customFormat="1" ht="15" customHeight="1">
      <c r="C70" s="47" t="s">
        <v>421</v>
      </c>
      <c r="D70" s="47"/>
      <c r="E70" s="47"/>
    </row>
    <row r="71" spans="2:43" s="41" customFormat="1" ht="15" customHeight="1">
      <c r="C71" s="47" t="s">
        <v>422</v>
      </c>
      <c r="D71" s="47"/>
      <c r="E71" s="47"/>
    </row>
    <row r="72" spans="2:43" s="48" customFormat="1" ht="15" customHeight="1">
      <c r="C72" s="189" t="s">
        <v>557</v>
      </c>
      <c r="D72" s="189"/>
      <c r="E72" s="189"/>
    </row>
    <row r="73" spans="2:43" s="48" customFormat="1" ht="15" customHeight="1">
      <c r="C73" s="189" t="s">
        <v>423</v>
      </c>
      <c r="D73" s="189"/>
      <c r="E73" s="189"/>
    </row>
    <row r="74" spans="2:43" s="48" customFormat="1" ht="15" customHeight="1">
      <c r="C74" s="189" t="s">
        <v>708</v>
      </c>
      <c r="D74" s="189"/>
      <c r="E74" s="189"/>
      <c r="U74" s="191"/>
      <c r="V74" s="191"/>
      <c r="W74" s="191"/>
      <c r="AJ74" s="35"/>
      <c r="AK74" s="35"/>
      <c r="AL74" s="35"/>
    </row>
    <row r="75" spans="2:43" s="41" customFormat="1" ht="3" customHeight="1"/>
    <row r="76" spans="2:43" s="49" customFormat="1" ht="15" customHeight="1">
      <c r="B76" s="34" t="s">
        <v>424</v>
      </c>
      <c r="C76" s="189"/>
      <c r="D76" s="189"/>
      <c r="E76" s="189"/>
      <c r="F76" s="48"/>
      <c r="G76" s="48"/>
      <c r="H76" s="48"/>
      <c r="I76" s="48"/>
      <c r="J76" s="48"/>
      <c r="K76" s="48"/>
      <c r="L76" s="48"/>
      <c r="M76" s="48"/>
      <c r="N76" s="48"/>
      <c r="O76" s="48"/>
      <c r="P76" s="48"/>
      <c r="Q76" s="48"/>
      <c r="R76" s="48"/>
      <c r="S76" s="48"/>
      <c r="T76" s="48"/>
      <c r="U76" s="48"/>
      <c r="V76" s="48"/>
      <c r="W76" s="48"/>
      <c r="X76" s="48"/>
      <c r="Y76" s="48"/>
      <c r="Z76" s="48"/>
      <c r="AA76" s="48"/>
      <c r="AB76" s="48"/>
      <c r="AC76" s="48"/>
      <c r="AD76" s="189"/>
      <c r="AE76" s="189"/>
      <c r="AF76" s="189"/>
      <c r="AG76" s="48"/>
      <c r="AH76" s="48"/>
      <c r="AI76" s="48"/>
      <c r="AJ76" s="48"/>
      <c r="AK76" s="48"/>
      <c r="AL76" s="48"/>
      <c r="AM76" s="48"/>
      <c r="AN76" s="48"/>
      <c r="AO76" s="48"/>
      <c r="AP76" s="48"/>
      <c r="AQ76" s="48"/>
    </row>
    <row r="77" spans="2:43" s="49" customFormat="1" ht="15" customHeight="1">
      <c r="B77" s="48"/>
      <c r="C77" s="189" t="s">
        <v>470</v>
      </c>
      <c r="D77" s="189"/>
      <c r="E77" s="189"/>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row>
    <row r="78" spans="2:43" s="49" customFormat="1" ht="18.75" customHeight="1">
      <c r="B78" s="48"/>
      <c r="C78" s="404" t="s">
        <v>425</v>
      </c>
      <c r="D78" s="404"/>
      <c r="E78" s="404"/>
      <c r="F78" s="404"/>
      <c r="G78" s="404"/>
      <c r="H78" s="404"/>
      <c r="I78" s="404"/>
      <c r="J78" s="404"/>
      <c r="K78" s="404"/>
      <c r="L78" s="404"/>
      <c r="M78" s="404"/>
      <c r="N78" s="404"/>
      <c r="O78" s="404"/>
      <c r="P78" s="404"/>
      <c r="Q78" s="404"/>
      <c r="R78" s="404"/>
      <c r="S78" s="404"/>
      <c r="T78" s="404"/>
      <c r="U78" s="404"/>
      <c r="V78" s="404"/>
      <c r="W78" s="404"/>
      <c r="X78" s="404"/>
      <c r="Y78" s="405" t="s">
        <v>589</v>
      </c>
      <c r="Z78" s="405"/>
      <c r="AA78" s="405"/>
      <c r="AB78" s="405"/>
      <c r="AC78" s="405"/>
      <c r="AD78" s="405"/>
      <c r="AE78" s="405"/>
      <c r="AF78" s="405"/>
      <c r="AG78" s="405"/>
      <c r="AH78" s="405"/>
      <c r="AI78" s="405"/>
      <c r="AJ78" s="405"/>
      <c r="AK78" s="405"/>
      <c r="AL78" s="405"/>
      <c r="AM78" s="405"/>
      <c r="AN78" s="405"/>
      <c r="AO78" s="405"/>
      <c r="AP78" s="405"/>
      <c r="AQ78" s="405"/>
    </row>
    <row r="79" spans="2:43" s="49" customFormat="1" ht="18.75" customHeight="1">
      <c r="B79" s="48"/>
      <c r="C79" s="404" t="s">
        <v>426</v>
      </c>
      <c r="D79" s="404"/>
      <c r="E79" s="404"/>
      <c r="F79" s="404"/>
      <c r="G79" s="404"/>
      <c r="H79" s="404"/>
      <c r="I79" s="404"/>
      <c r="J79" s="404"/>
      <c r="K79" s="404"/>
      <c r="L79" s="404"/>
      <c r="M79" s="404"/>
      <c r="N79" s="404"/>
      <c r="O79" s="404"/>
      <c r="P79" s="404"/>
      <c r="Q79" s="404"/>
      <c r="R79" s="404"/>
      <c r="S79" s="404"/>
      <c r="T79" s="404"/>
      <c r="U79" s="404"/>
      <c r="V79" s="404"/>
      <c r="W79" s="404"/>
      <c r="X79" s="404"/>
      <c r="Y79" s="434" t="s">
        <v>591</v>
      </c>
      <c r="Z79" s="434"/>
      <c r="AA79" s="434"/>
      <c r="AB79" s="434"/>
      <c r="AC79" s="434"/>
      <c r="AD79" s="434"/>
      <c r="AE79" s="434"/>
      <c r="AF79" s="434"/>
      <c r="AG79" s="434"/>
      <c r="AH79" s="434"/>
      <c r="AI79" s="434"/>
      <c r="AJ79" s="434"/>
      <c r="AK79" s="434"/>
      <c r="AL79" s="434"/>
      <c r="AM79" s="434"/>
      <c r="AN79" s="434"/>
      <c r="AO79" s="434"/>
      <c r="AP79" s="434"/>
      <c r="AQ79" s="434"/>
    </row>
    <row r="80" spans="2:43" s="49" customFormat="1" ht="15" customHeight="1">
      <c r="B80" s="48"/>
      <c r="C80" s="199"/>
      <c r="D80" s="242"/>
      <c r="E80" s="242"/>
      <c r="F80" s="199"/>
      <c r="G80" s="242"/>
      <c r="H80" s="242"/>
      <c r="I80" s="252" t="s">
        <v>590</v>
      </c>
      <c r="J80" s="243"/>
      <c r="K80" s="243"/>
      <c r="L80" s="199"/>
      <c r="M80" s="199"/>
      <c r="N80" s="199"/>
      <c r="R80" s="199"/>
      <c r="S80" s="199"/>
      <c r="T80" s="199"/>
      <c r="U80" s="199"/>
      <c r="V80" s="199"/>
      <c r="W80" s="199"/>
      <c r="X80" s="199"/>
      <c r="Y80" s="199"/>
      <c r="Z80" s="199"/>
      <c r="AA80" s="189"/>
      <c r="AB80" s="189"/>
      <c r="AC80" s="189"/>
      <c r="AD80" s="189"/>
      <c r="AE80" s="189"/>
      <c r="AF80" s="189"/>
      <c r="AG80" s="189"/>
      <c r="AH80" s="189"/>
      <c r="AI80" s="189"/>
      <c r="AJ80" s="189"/>
      <c r="AK80" s="189"/>
      <c r="AL80" s="189"/>
      <c r="AM80" s="189"/>
      <c r="AN80" s="189"/>
      <c r="AO80" s="189"/>
      <c r="AP80" s="189"/>
      <c r="AQ80" s="189"/>
    </row>
    <row r="81" spans="2:43" s="49" customFormat="1" ht="15" customHeight="1">
      <c r="B81" s="48"/>
      <c r="C81" s="199"/>
      <c r="D81" s="242"/>
      <c r="E81" s="242"/>
      <c r="F81" s="35" t="s">
        <v>139</v>
      </c>
      <c r="G81" s="35"/>
      <c r="H81" s="35"/>
      <c r="L81" s="199"/>
      <c r="M81" s="199"/>
      <c r="N81" s="199"/>
      <c r="O81" s="50"/>
      <c r="P81" s="50"/>
      <c r="Q81" s="50"/>
      <c r="R81" s="199"/>
      <c r="S81" s="199"/>
      <c r="T81" s="199"/>
      <c r="U81" s="199"/>
      <c r="V81" s="199"/>
      <c r="W81" s="199"/>
      <c r="X81" s="199"/>
      <c r="Y81" s="199"/>
      <c r="Z81" s="199"/>
      <c r="AA81" s="189"/>
      <c r="AB81" s="189"/>
      <c r="AC81" s="189"/>
      <c r="AD81" s="189"/>
      <c r="AE81" s="189"/>
      <c r="AF81" s="189"/>
      <c r="AG81" s="189"/>
      <c r="AH81" s="189"/>
      <c r="AI81" s="189"/>
      <c r="AJ81" s="189"/>
      <c r="AK81" s="189"/>
      <c r="AL81" s="189"/>
      <c r="AM81" s="189"/>
      <c r="AN81" s="189"/>
      <c r="AO81" s="189"/>
      <c r="AP81" s="189"/>
      <c r="AQ81" s="189"/>
    </row>
    <row r="82" spans="2:43" s="49" customFormat="1" ht="15" customHeight="1">
      <c r="C82" s="51"/>
      <c r="D82" s="51"/>
      <c r="E82" s="51"/>
      <c r="F82" s="35" t="s">
        <v>140</v>
      </c>
      <c r="G82" s="35"/>
      <c r="H82" s="35"/>
      <c r="L82" s="51"/>
      <c r="M82" s="51"/>
      <c r="N82" s="51"/>
      <c r="R82" s="51"/>
      <c r="S82" s="51"/>
      <c r="T82" s="51"/>
      <c r="U82" s="51"/>
      <c r="V82" s="51"/>
      <c r="W82" s="51"/>
      <c r="X82" s="51"/>
      <c r="Y82" s="51"/>
      <c r="Z82" s="51"/>
      <c r="AA82" s="52"/>
      <c r="AB82" s="52"/>
      <c r="AC82" s="52"/>
      <c r="AD82" s="52"/>
      <c r="AE82" s="52"/>
      <c r="AF82" s="52"/>
      <c r="AG82" s="52"/>
      <c r="AH82" s="52"/>
      <c r="AI82" s="52"/>
      <c r="AJ82" s="52"/>
      <c r="AK82" s="52"/>
      <c r="AL82" s="52"/>
      <c r="AM82" s="52"/>
      <c r="AN82" s="52"/>
      <c r="AO82" s="52"/>
      <c r="AP82" s="52"/>
      <c r="AQ82" s="52"/>
    </row>
    <row r="83" spans="2:43" s="49" customFormat="1" ht="8.25" customHeight="1">
      <c r="C83" s="51"/>
      <c r="D83" s="51"/>
      <c r="E83" s="51"/>
      <c r="F83" s="35"/>
      <c r="G83" s="35"/>
      <c r="H83" s="35"/>
      <c r="L83" s="51"/>
      <c r="M83" s="51"/>
      <c r="N83" s="51"/>
      <c r="R83" s="51"/>
      <c r="S83" s="51"/>
      <c r="T83" s="51"/>
      <c r="U83" s="51"/>
      <c r="V83" s="51"/>
      <c r="W83" s="51"/>
      <c r="X83" s="51"/>
      <c r="Y83" s="51"/>
      <c r="Z83" s="51"/>
      <c r="AA83" s="52"/>
      <c r="AB83" s="52"/>
      <c r="AC83" s="52"/>
      <c r="AD83" s="52"/>
      <c r="AE83" s="52"/>
      <c r="AF83" s="52"/>
      <c r="AG83" s="52"/>
      <c r="AH83" s="52"/>
      <c r="AI83" s="52"/>
      <c r="AJ83" s="52"/>
      <c r="AK83" s="52"/>
      <c r="AL83" s="52"/>
      <c r="AM83" s="52"/>
      <c r="AN83" s="52"/>
      <c r="AO83" s="52"/>
      <c r="AP83" s="52"/>
      <c r="AQ83" s="52"/>
    </row>
    <row r="84" spans="2:43" s="49" customFormat="1" ht="15" customHeight="1">
      <c r="B84" s="34" t="s">
        <v>455</v>
      </c>
      <c r="C84" s="189"/>
      <c r="D84" s="189"/>
      <c r="E84" s="189"/>
      <c r="F84" s="48"/>
      <c r="G84" s="48"/>
      <c r="H84" s="48"/>
      <c r="L84" s="195"/>
      <c r="M84" s="48"/>
      <c r="N84" s="48"/>
      <c r="O84" s="48"/>
      <c r="P84" s="48"/>
      <c r="Q84" s="48"/>
      <c r="R84" s="48"/>
      <c r="S84" s="48"/>
      <c r="T84" s="48"/>
      <c r="U84" s="48"/>
      <c r="V84" s="48"/>
      <c r="W84" s="48"/>
      <c r="X84" s="48"/>
      <c r="Y84" s="51"/>
      <c r="Z84" s="51"/>
      <c r="AA84" s="52"/>
      <c r="AB84" s="52"/>
      <c r="AC84" s="52"/>
      <c r="AD84" s="52"/>
      <c r="AE84" s="52"/>
      <c r="AF84" s="52"/>
      <c r="AG84" s="52"/>
      <c r="AH84" s="52"/>
      <c r="AI84" s="52"/>
      <c r="AJ84" s="52"/>
      <c r="AK84" s="52"/>
      <c r="AL84" s="52"/>
      <c r="AM84" s="52"/>
      <c r="AN84" s="52"/>
      <c r="AO84" s="52"/>
      <c r="AP84" s="52"/>
      <c r="AQ84" s="52"/>
    </row>
    <row r="85" spans="2:43" s="49" customFormat="1" ht="15" customHeight="1">
      <c r="B85" s="48"/>
      <c r="C85" s="189" t="s">
        <v>587</v>
      </c>
      <c r="D85" s="189"/>
      <c r="E85" s="189"/>
      <c r="F85" s="48"/>
      <c r="G85" s="48"/>
      <c r="H85" s="48"/>
      <c r="I85" s="48"/>
      <c r="J85" s="48"/>
      <c r="K85" s="48"/>
      <c r="L85" s="48"/>
      <c r="M85" s="48"/>
      <c r="N85" s="48"/>
      <c r="O85" s="48"/>
      <c r="P85" s="48"/>
      <c r="Q85" s="48"/>
      <c r="R85" s="48"/>
      <c r="S85" s="48"/>
      <c r="T85" s="48"/>
      <c r="U85" s="48"/>
      <c r="V85" s="48"/>
      <c r="W85" s="48"/>
      <c r="X85" s="48"/>
      <c r="Y85" s="51"/>
      <c r="Z85" s="51"/>
      <c r="AA85" s="52"/>
      <c r="AB85" s="52"/>
      <c r="AC85" s="52"/>
      <c r="AD85" s="52"/>
      <c r="AE85" s="52"/>
      <c r="AF85" s="52"/>
      <c r="AG85" s="52"/>
      <c r="AH85" s="52"/>
      <c r="AI85" s="52"/>
      <c r="AJ85" s="52"/>
      <c r="AK85" s="52"/>
      <c r="AL85" s="52"/>
      <c r="AM85" s="52"/>
      <c r="AN85" s="52"/>
      <c r="AO85" s="52"/>
      <c r="AP85" s="52"/>
      <c r="AQ85" s="52"/>
    </row>
    <row r="86" spans="2:43" s="49" customFormat="1" ht="15" customHeight="1">
      <c r="B86" s="48"/>
      <c r="C86" s="196" t="s">
        <v>474</v>
      </c>
      <c r="D86" s="196"/>
      <c r="E86" s="196"/>
      <c r="F86" s="48"/>
      <c r="G86" s="48"/>
      <c r="H86" s="48"/>
      <c r="I86" s="48"/>
      <c r="J86" s="48"/>
      <c r="K86" s="48"/>
      <c r="L86" s="48"/>
      <c r="M86" s="48"/>
      <c r="N86" s="48"/>
      <c r="O86" s="48"/>
      <c r="P86" s="48"/>
      <c r="Q86" s="48"/>
      <c r="R86" s="48"/>
      <c r="S86" s="48"/>
      <c r="T86" s="48"/>
      <c r="U86" s="48"/>
      <c r="V86" s="48"/>
      <c r="W86" s="48"/>
      <c r="X86" s="48"/>
      <c r="Y86" s="51"/>
      <c r="Z86" s="51"/>
      <c r="AA86" s="52"/>
      <c r="AB86" s="52"/>
      <c r="AC86" s="52"/>
      <c r="AD86" s="52"/>
      <c r="AE86" s="52"/>
      <c r="AF86" s="52"/>
      <c r="AG86" s="52"/>
      <c r="AH86" s="52"/>
      <c r="AI86" s="52"/>
      <c r="AJ86" s="52"/>
      <c r="AK86" s="52"/>
      <c r="AL86" s="52"/>
      <c r="AM86" s="52"/>
      <c r="AN86" s="52"/>
      <c r="AO86" s="52"/>
      <c r="AP86" s="52"/>
      <c r="AQ86" s="52"/>
    </row>
    <row r="87" spans="2:43" s="49" customFormat="1" ht="18" customHeight="1">
      <c r="B87" s="48"/>
      <c r="C87" s="34" t="s">
        <v>469</v>
      </c>
      <c r="D87" s="34"/>
      <c r="E87" s="34"/>
      <c r="F87" s="48"/>
      <c r="G87" s="48"/>
      <c r="H87" s="48"/>
      <c r="I87" s="48"/>
      <c r="J87" s="48"/>
      <c r="K87" s="48"/>
      <c r="L87" s="48"/>
      <c r="M87" s="48"/>
      <c r="N87" s="48"/>
      <c r="O87" s="48"/>
      <c r="P87" s="48"/>
      <c r="Q87" s="48"/>
      <c r="R87" s="48"/>
      <c r="S87" s="48"/>
      <c r="T87" s="48"/>
      <c r="U87" s="48"/>
      <c r="V87" s="48"/>
      <c r="W87" s="48"/>
      <c r="X87" s="48"/>
      <c r="Y87" s="51"/>
      <c r="Z87" s="51"/>
      <c r="AA87" s="52"/>
      <c r="AB87" s="52"/>
      <c r="AC87" s="52"/>
      <c r="AD87" s="52"/>
      <c r="AE87" s="52"/>
      <c r="AF87" s="52"/>
      <c r="AG87" s="52"/>
      <c r="AH87" s="52"/>
      <c r="AI87" s="52"/>
      <c r="AJ87" s="52"/>
      <c r="AK87" s="52"/>
      <c r="AL87" s="52"/>
      <c r="AM87" s="52"/>
      <c r="AN87" s="52"/>
      <c r="AO87" s="52"/>
      <c r="AP87" s="52"/>
      <c r="AQ87" s="52"/>
    </row>
    <row r="88" spans="2:43" s="49" customFormat="1" ht="3" customHeight="1">
      <c r="B88" s="48"/>
      <c r="C88" s="189"/>
      <c r="D88" s="189"/>
      <c r="E88" s="189"/>
      <c r="F88" s="48"/>
      <c r="G88" s="48"/>
      <c r="H88" s="48"/>
      <c r="I88" s="48"/>
      <c r="J88" s="48"/>
      <c r="K88" s="48"/>
      <c r="L88" s="48"/>
      <c r="M88" s="48"/>
      <c r="N88" s="48"/>
      <c r="O88" s="48"/>
      <c r="P88" s="48"/>
      <c r="Q88" s="48"/>
      <c r="R88" s="48"/>
      <c r="S88" s="48"/>
      <c r="T88" s="48"/>
      <c r="U88" s="48"/>
      <c r="V88" s="48"/>
      <c r="W88" s="48"/>
      <c r="X88" s="48"/>
      <c r="Y88" s="51"/>
      <c r="Z88" s="51"/>
      <c r="AA88" s="52"/>
      <c r="AB88" s="52"/>
      <c r="AC88" s="52"/>
      <c r="AD88" s="52"/>
      <c r="AE88" s="52"/>
      <c r="AF88" s="52"/>
      <c r="AG88" s="52"/>
      <c r="AH88" s="52"/>
      <c r="AI88" s="52"/>
      <c r="AJ88" s="52"/>
      <c r="AK88" s="52"/>
      <c r="AL88" s="52"/>
      <c r="AM88" s="52"/>
      <c r="AN88" s="52"/>
      <c r="AO88" s="52"/>
      <c r="AP88" s="52"/>
      <c r="AQ88" s="52"/>
    </row>
    <row r="89" spans="2:43" s="49" customFormat="1" ht="15" customHeight="1">
      <c r="B89" s="48"/>
      <c r="C89" s="194" t="s">
        <v>463</v>
      </c>
      <c r="D89" s="194"/>
      <c r="E89" s="194"/>
      <c r="F89" s="190"/>
      <c r="G89" s="190"/>
      <c r="H89" s="190"/>
      <c r="I89" s="190"/>
      <c r="J89" s="190"/>
      <c r="K89" s="190"/>
      <c r="L89" s="190"/>
      <c r="M89" s="190"/>
      <c r="N89" s="190"/>
      <c r="O89" s="190"/>
      <c r="P89" s="190"/>
      <c r="Q89" s="190"/>
      <c r="R89" s="190"/>
      <c r="S89" s="190"/>
      <c r="T89" s="190"/>
      <c r="U89" s="190"/>
      <c r="V89" s="190"/>
      <c r="W89" s="190"/>
      <c r="X89" s="190"/>
      <c r="Y89" s="51"/>
      <c r="Z89" s="51"/>
      <c r="AA89" s="52"/>
      <c r="AB89" s="52"/>
      <c r="AC89" s="52"/>
      <c r="AD89" s="52"/>
      <c r="AE89" s="52"/>
      <c r="AF89" s="52"/>
      <c r="AG89" s="52"/>
      <c r="AH89" s="52"/>
      <c r="AI89" s="52"/>
      <c r="AJ89" s="52"/>
      <c r="AK89" s="52"/>
      <c r="AL89" s="52"/>
      <c r="AM89" s="52"/>
      <c r="AN89" s="52"/>
      <c r="AO89" s="52"/>
      <c r="AP89" s="52"/>
      <c r="AQ89" s="52"/>
    </row>
    <row r="90" spans="2:43" s="49" customFormat="1" ht="15" customHeight="1">
      <c r="B90" s="48"/>
      <c r="C90" s="190" t="s">
        <v>456</v>
      </c>
      <c r="D90" s="190"/>
      <c r="E90" s="190"/>
      <c r="F90" s="190"/>
      <c r="G90" s="190"/>
      <c r="H90" s="190"/>
      <c r="I90" s="190"/>
      <c r="J90" s="190"/>
      <c r="K90" s="190"/>
      <c r="L90" s="190"/>
      <c r="M90" s="190"/>
      <c r="N90" s="190"/>
      <c r="O90" s="190"/>
      <c r="P90" s="190"/>
      <c r="Q90" s="190"/>
      <c r="R90" s="190"/>
      <c r="S90" s="190"/>
      <c r="T90" s="190"/>
      <c r="U90" s="190"/>
      <c r="V90" s="190"/>
      <c r="W90" s="190"/>
      <c r="X90" s="190"/>
      <c r="Y90" s="51"/>
      <c r="Z90" s="51"/>
      <c r="AA90" s="52"/>
      <c r="AB90" s="52"/>
      <c r="AC90" s="52"/>
      <c r="AD90" s="52"/>
      <c r="AE90" s="52"/>
      <c r="AF90" s="52"/>
      <c r="AG90" s="52"/>
      <c r="AH90" s="52"/>
      <c r="AI90" s="52"/>
      <c r="AJ90" s="52"/>
      <c r="AK90" s="52"/>
      <c r="AL90" s="52"/>
      <c r="AM90" s="52"/>
      <c r="AN90" s="52"/>
      <c r="AO90" s="52"/>
      <c r="AP90" s="52"/>
      <c r="AQ90" s="52"/>
    </row>
    <row r="91" spans="2:43" s="49" customFormat="1" ht="15" customHeight="1">
      <c r="B91" s="48"/>
      <c r="C91" s="296" t="s">
        <v>460</v>
      </c>
      <c r="D91" s="297"/>
      <c r="E91" s="297"/>
      <c r="F91" s="297"/>
      <c r="G91" s="297"/>
      <c r="H91" s="298"/>
      <c r="I91" s="409" t="s">
        <v>479</v>
      </c>
      <c r="J91" s="409"/>
      <c r="K91" s="409"/>
      <c r="L91" s="409"/>
      <c r="M91" s="409"/>
      <c r="N91" s="409"/>
      <c r="O91" s="409"/>
      <c r="P91" s="410" t="s">
        <v>464</v>
      </c>
      <c r="Q91" s="410"/>
      <c r="R91" s="410"/>
      <c r="S91" s="410"/>
      <c r="T91" s="410"/>
      <c r="U91" s="410"/>
      <c r="V91" s="410"/>
      <c r="W91" s="410"/>
      <c r="X91" s="410"/>
      <c r="Y91" s="410"/>
      <c r="Z91" s="410"/>
      <c r="AA91" s="410"/>
      <c r="AB91" s="410"/>
      <c r="AC91" s="410"/>
      <c r="AD91" s="410"/>
      <c r="AE91" s="410"/>
      <c r="AF91" s="410"/>
      <c r="AG91" s="410"/>
      <c r="AH91" s="410"/>
      <c r="AI91" s="410"/>
      <c r="AJ91" s="410"/>
      <c r="AK91" s="410"/>
      <c r="AL91" s="52"/>
      <c r="AM91" s="52"/>
      <c r="AN91" s="52"/>
    </row>
    <row r="92" spans="2:43" s="49" customFormat="1" ht="15" customHeight="1">
      <c r="B92" s="48"/>
      <c r="C92" s="296" t="s">
        <v>457</v>
      </c>
      <c r="D92" s="297"/>
      <c r="E92" s="297"/>
      <c r="F92" s="297"/>
      <c r="G92" s="297"/>
      <c r="H92" s="298"/>
      <c r="I92" s="411" t="s">
        <v>476</v>
      </c>
      <c r="J92" s="411"/>
      <c r="K92" s="411"/>
      <c r="L92" s="411"/>
      <c r="M92" s="411"/>
      <c r="N92" s="411"/>
      <c r="O92" s="411"/>
      <c r="P92" s="604" t="s">
        <v>465</v>
      </c>
      <c r="Q92" s="604"/>
      <c r="R92" s="604"/>
      <c r="S92" s="604"/>
      <c r="T92" s="604"/>
      <c r="U92" s="604"/>
      <c r="V92" s="604"/>
      <c r="W92" s="604"/>
      <c r="X92" s="604"/>
      <c r="Y92" s="604"/>
      <c r="Z92" s="604"/>
      <c r="AA92" s="604"/>
      <c r="AB92" s="604"/>
      <c r="AC92" s="604"/>
      <c r="AD92" s="604"/>
      <c r="AE92" s="604"/>
      <c r="AF92" s="604"/>
      <c r="AG92" s="604"/>
      <c r="AH92" s="604"/>
      <c r="AI92" s="604"/>
      <c r="AJ92" s="604"/>
      <c r="AK92" s="604"/>
      <c r="AL92" s="52"/>
      <c r="AM92" s="52"/>
      <c r="AN92" s="52"/>
    </row>
    <row r="93" spans="2:43" s="49" customFormat="1" ht="15" customHeight="1">
      <c r="C93" s="296" t="s">
        <v>458</v>
      </c>
      <c r="D93" s="297"/>
      <c r="E93" s="297"/>
      <c r="F93" s="297"/>
      <c r="G93" s="297"/>
      <c r="H93" s="298"/>
      <c r="I93" s="412" t="s">
        <v>477</v>
      </c>
      <c r="J93" s="412"/>
      <c r="K93" s="412"/>
      <c r="L93" s="412"/>
      <c r="M93" s="412"/>
      <c r="N93" s="412"/>
      <c r="O93" s="412"/>
      <c r="P93" s="605" t="s">
        <v>466</v>
      </c>
      <c r="Q93" s="605"/>
      <c r="R93" s="605"/>
      <c r="S93" s="605"/>
      <c r="T93" s="605"/>
      <c r="U93" s="605"/>
      <c r="V93" s="605"/>
      <c r="W93" s="605"/>
      <c r="X93" s="605"/>
      <c r="Y93" s="605"/>
      <c r="Z93" s="605"/>
      <c r="AA93" s="605"/>
      <c r="AB93" s="605"/>
      <c r="AC93" s="605"/>
      <c r="AD93" s="605"/>
      <c r="AE93" s="605"/>
      <c r="AF93" s="605"/>
      <c r="AG93" s="605"/>
      <c r="AH93" s="605"/>
      <c r="AI93" s="605"/>
      <c r="AJ93" s="605"/>
      <c r="AK93" s="605"/>
      <c r="AL93" s="52"/>
      <c r="AM93" s="52"/>
      <c r="AN93" s="52"/>
    </row>
    <row r="94" spans="2:43" s="49" customFormat="1" ht="15" customHeight="1">
      <c r="C94" s="296" t="s">
        <v>459</v>
      </c>
      <c r="D94" s="297"/>
      <c r="E94" s="297"/>
      <c r="F94" s="297"/>
      <c r="G94" s="297"/>
      <c r="H94" s="298"/>
      <c r="I94" s="415" t="s">
        <v>478</v>
      </c>
      <c r="J94" s="415"/>
      <c r="K94" s="415"/>
      <c r="L94" s="415"/>
      <c r="M94" s="415"/>
      <c r="N94" s="415"/>
      <c r="O94" s="415"/>
      <c r="P94" s="605" t="s">
        <v>467</v>
      </c>
      <c r="Q94" s="605"/>
      <c r="R94" s="605"/>
      <c r="S94" s="605"/>
      <c r="T94" s="605"/>
      <c r="U94" s="605"/>
      <c r="V94" s="605"/>
      <c r="W94" s="605"/>
      <c r="X94" s="605"/>
      <c r="Y94" s="605"/>
      <c r="Z94" s="605"/>
      <c r="AA94" s="605"/>
      <c r="AB94" s="605"/>
      <c r="AC94" s="605"/>
      <c r="AD94" s="605"/>
      <c r="AE94" s="605"/>
      <c r="AF94" s="605"/>
      <c r="AG94" s="605"/>
      <c r="AH94" s="605"/>
      <c r="AI94" s="605"/>
      <c r="AJ94" s="605"/>
      <c r="AK94" s="605"/>
      <c r="AL94" s="52"/>
      <c r="AM94" s="52"/>
      <c r="AN94" s="52"/>
      <c r="AO94" s="52"/>
      <c r="AP94" s="52"/>
      <c r="AQ94" s="52"/>
    </row>
    <row r="95" spans="2:43" s="49" customFormat="1" ht="3" customHeight="1">
      <c r="C95" s="191"/>
      <c r="D95" s="191"/>
      <c r="E95" s="191"/>
      <c r="F95" s="191"/>
      <c r="G95" s="191"/>
      <c r="H95" s="191"/>
      <c r="I95" s="192"/>
      <c r="J95" s="192"/>
      <c r="K95" s="192"/>
      <c r="L95" s="192"/>
      <c r="M95" s="192"/>
      <c r="N95" s="192"/>
      <c r="O95" s="192"/>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52"/>
      <c r="AM95" s="52"/>
      <c r="AN95" s="52"/>
      <c r="AO95" s="52"/>
      <c r="AP95" s="52"/>
      <c r="AQ95" s="52"/>
    </row>
    <row r="96" spans="2:43" s="49" customFormat="1" ht="15" customHeight="1">
      <c r="C96" s="194" t="s">
        <v>468</v>
      </c>
      <c r="D96" s="194"/>
      <c r="E96" s="194"/>
      <c r="F96" s="35"/>
      <c r="G96" s="35"/>
      <c r="H96" s="35"/>
      <c r="L96" s="51"/>
      <c r="M96" s="51"/>
      <c r="N96" s="51"/>
      <c r="R96" s="51"/>
      <c r="S96" s="51"/>
      <c r="T96" s="51"/>
      <c r="U96" s="51"/>
      <c r="V96" s="51"/>
      <c r="W96" s="51"/>
      <c r="X96" s="51"/>
      <c r="Y96" s="51"/>
      <c r="Z96" s="51"/>
      <c r="AA96" s="52"/>
      <c r="AB96" s="52"/>
      <c r="AC96" s="52"/>
      <c r="AD96" s="52"/>
      <c r="AE96" s="52"/>
      <c r="AF96" s="52"/>
      <c r="AG96" s="52"/>
      <c r="AH96" s="52"/>
      <c r="AI96" s="52"/>
      <c r="AJ96" s="52"/>
      <c r="AK96" s="52"/>
      <c r="AL96" s="52"/>
      <c r="AM96" s="52"/>
      <c r="AN96" s="52"/>
      <c r="AO96" s="52"/>
      <c r="AP96" s="52"/>
      <c r="AQ96" s="52"/>
    </row>
    <row r="97" spans="1:50" s="49" customFormat="1" ht="15" customHeight="1">
      <c r="C97" s="190" t="s">
        <v>475</v>
      </c>
      <c r="D97" s="190"/>
      <c r="E97" s="190"/>
      <c r="F97" s="35"/>
      <c r="G97" s="35"/>
      <c r="H97" s="35"/>
      <c r="I97" s="48"/>
      <c r="J97" s="48"/>
      <c r="K97" s="48"/>
      <c r="L97" s="51"/>
      <c r="M97" s="51"/>
      <c r="N97" s="51"/>
      <c r="R97" s="51"/>
      <c r="S97" s="51"/>
      <c r="T97" s="51"/>
      <c r="U97" s="51"/>
      <c r="V97" s="51"/>
      <c r="W97" s="51"/>
      <c r="X97" s="51"/>
      <c r="Y97" s="51"/>
      <c r="Z97" s="51"/>
      <c r="AA97" s="52"/>
      <c r="AB97" s="52"/>
      <c r="AC97" s="52"/>
      <c r="AD97" s="52"/>
      <c r="AE97" s="52"/>
      <c r="AF97" s="52"/>
      <c r="AG97" s="52"/>
      <c r="AH97" s="52"/>
      <c r="AI97" s="52"/>
      <c r="AJ97" s="52"/>
      <c r="AK97" s="52"/>
      <c r="AL97" s="52"/>
      <c r="AM97" s="52"/>
      <c r="AN97" s="52"/>
      <c r="AO97" s="52"/>
      <c r="AP97" s="52"/>
      <c r="AQ97" s="52"/>
    </row>
    <row r="98" spans="1:50" s="49" customFormat="1" ht="15" customHeight="1">
      <c r="C98" s="48" t="s">
        <v>471</v>
      </c>
      <c r="D98" s="48"/>
      <c r="E98" s="48"/>
      <c r="F98" s="35"/>
      <c r="G98" s="35"/>
      <c r="H98" s="35"/>
      <c r="I98" s="48"/>
      <c r="J98" s="48"/>
      <c r="K98" s="48"/>
      <c r="L98" s="51"/>
      <c r="M98" s="51"/>
      <c r="N98" s="51"/>
      <c r="R98" s="51"/>
      <c r="S98" s="51"/>
      <c r="T98" s="51"/>
      <c r="U98" s="51"/>
      <c r="V98" s="51"/>
      <c r="W98" s="51"/>
      <c r="X98" s="51"/>
      <c r="Y98" s="51"/>
      <c r="Z98" s="51"/>
      <c r="AA98" s="52"/>
      <c r="AB98" s="52"/>
      <c r="AC98" s="52"/>
      <c r="AD98" s="52"/>
      <c r="AE98" s="52"/>
      <c r="AF98" s="52"/>
      <c r="AG98" s="52"/>
      <c r="AH98" s="52"/>
      <c r="AI98" s="52"/>
      <c r="AJ98" s="52"/>
      <c r="AK98" s="52"/>
      <c r="AL98" s="52"/>
      <c r="AM98" s="52"/>
      <c r="AN98" s="52"/>
      <c r="AO98" s="52"/>
      <c r="AP98" s="52"/>
      <c r="AQ98" s="52"/>
    </row>
    <row r="99" spans="1:50" s="49" customFormat="1" ht="15" customHeight="1">
      <c r="C99" s="410" t="s">
        <v>472</v>
      </c>
      <c r="D99" s="410"/>
      <c r="E99" s="410"/>
      <c r="F99" s="410"/>
      <c r="G99" s="410"/>
      <c r="H99" s="410"/>
      <c r="I99" s="410"/>
      <c r="J99" s="410"/>
      <c r="K99" s="410"/>
      <c r="L99" s="410"/>
      <c r="M99" s="410"/>
      <c r="N99" s="410"/>
      <c r="R99" s="51"/>
      <c r="S99" s="51"/>
      <c r="T99" s="51"/>
      <c r="U99" s="51"/>
      <c r="V99" s="51"/>
      <c r="W99" s="51"/>
      <c r="X99" s="51"/>
      <c r="Y99" s="51"/>
      <c r="Z99" s="51"/>
      <c r="AA99" s="52"/>
      <c r="AB99" s="52"/>
      <c r="AC99" s="52"/>
      <c r="AD99" s="52"/>
      <c r="AE99" s="52"/>
      <c r="AF99" s="52"/>
      <c r="AG99" s="52"/>
      <c r="AH99" s="52"/>
      <c r="AI99" s="52"/>
      <c r="AJ99" s="52"/>
      <c r="AK99" s="52"/>
      <c r="AL99" s="52"/>
      <c r="AM99" s="52"/>
      <c r="AN99" s="52"/>
      <c r="AO99" s="52"/>
      <c r="AP99" s="52"/>
      <c r="AQ99" s="52"/>
    </row>
    <row r="100" spans="1:50" s="49" customFormat="1" ht="15" customHeight="1">
      <c r="C100" s="410" t="s">
        <v>461</v>
      </c>
      <c r="D100" s="410"/>
      <c r="E100" s="410"/>
      <c r="F100" s="410"/>
      <c r="G100" s="410" t="s">
        <v>577</v>
      </c>
      <c r="H100" s="410"/>
      <c r="I100" s="410"/>
      <c r="J100" s="410"/>
      <c r="K100" s="410" t="s">
        <v>462</v>
      </c>
      <c r="L100" s="410"/>
      <c r="M100" s="410"/>
      <c r="N100" s="410"/>
      <c r="R100" s="51"/>
      <c r="S100" s="51"/>
      <c r="T100" s="51"/>
      <c r="U100" s="51"/>
      <c r="V100" s="51"/>
      <c r="W100" s="51"/>
      <c r="X100" s="51"/>
      <c r="Y100" s="51"/>
      <c r="Z100" s="51"/>
      <c r="AA100" s="52"/>
      <c r="AB100" s="52"/>
      <c r="AC100" s="52"/>
      <c r="AD100" s="52"/>
      <c r="AE100" s="52"/>
      <c r="AF100" s="52"/>
      <c r="AG100" s="52"/>
      <c r="AH100" s="52"/>
      <c r="AI100" s="52"/>
      <c r="AJ100" s="52"/>
      <c r="AK100" s="52"/>
      <c r="AL100" s="52"/>
      <c r="AM100" s="52"/>
      <c r="AN100" s="52"/>
      <c r="AO100" s="52"/>
      <c r="AP100" s="52"/>
      <c r="AQ100" s="52"/>
    </row>
    <row r="101" spans="1:50" s="49" customFormat="1" ht="15" customHeight="1">
      <c r="L101" s="51"/>
      <c r="M101" s="51"/>
      <c r="N101" s="51"/>
      <c r="Q101" s="235"/>
      <c r="R101" s="236"/>
      <c r="S101" s="236"/>
      <c r="T101" s="236"/>
      <c r="U101" s="236"/>
      <c r="V101" s="236"/>
      <c r="W101" s="236"/>
      <c r="X101" s="236"/>
      <c r="Y101" s="236"/>
      <c r="Z101" s="236"/>
      <c r="AA101" s="237"/>
      <c r="AB101" s="237"/>
      <c r="AC101" s="237"/>
      <c r="AD101" s="237"/>
      <c r="AE101" s="237"/>
      <c r="AF101" s="237"/>
      <c r="AG101" s="237"/>
      <c r="AH101" s="237"/>
      <c r="AI101" s="237"/>
      <c r="AJ101" s="237"/>
      <c r="AK101" s="237"/>
      <c r="AL101" s="237"/>
      <c r="AM101" s="237"/>
      <c r="AN101" s="237"/>
      <c r="AO101" s="52"/>
      <c r="AP101" s="52"/>
      <c r="AQ101" s="52"/>
    </row>
    <row r="102" spans="1:50" ht="20.100000000000001" customHeight="1">
      <c r="B102" s="27" t="s">
        <v>427</v>
      </c>
      <c r="C102" s="27"/>
      <c r="D102" s="27"/>
      <c r="E102" s="27"/>
      <c r="Q102" s="39"/>
      <c r="R102" s="238"/>
      <c r="S102" s="238"/>
      <c r="T102" s="39"/>
      <c r="U102" s="39"/>
      <c r="V102" s="39"/>
      <c r="W102" s="39"/>
      <c r="X102" s="39"/>
      <c r="Y102" s="39"/>
      <c r="Z102" s="39"/>
      <c r="AA102" s="39"/>
      <c r="AB102" s="39"/>
      <c r="AC102" s="39"/>
      <c r="AD102" s="238"/>
      <c r="AE102" s="238"/>
      <c r="AF102" s="39"/>
      <c r="AG102" s="39"/>
      <c r="AH102" s="39"/>
      <c r="AI102" s="39"/>
      <c r="AJ102" s="39"/>
      <c r="AK102" s="39"/>
      <c r="AL102" s="39"/>
      <c r="AM102" s="39"/>
      <c r="AN102" s="39"/>
    </row>
    <row r="103" spans="1:50" ht="5.0999999999999996" customHeight="1" thickBot="1">
      <c r="B103" s="27"/>
      <c r="C103" s="27"/>
      <c r="D103" s="27"/>
      <c r="E103" s="27"/>
    </row>
    <row r="104" spans="1:50" s="32" customFormat="1" ht="15" customHeight="1">
      <c r="A104" s="416" t="s">
        <v>120</v>
      </c>
      <c r="B104" s="417"/>
      <c r="C104" s="417"/>
      <c r="D104" s="417"/>
      <c r="E104" s="417"/>
      <c r="F104" s="417"/>
      <c r="G104" s="417"/>
      <c r="H104" s="418"/>
      <c r="I104" s="406" t="s">
        <v>611</v>
      </c>
      <c r="J104" s="407"/>
      <c r="K104" s="407"/>
      <c r="L104" s="407"/>
      <c r="M104" s="407"/>
      <c r="N104" s="408"/>
      <c r="O104" s="419" t="s">
        <v>428</v>
      </c>
      <c r="P104" s="420"/>
      <c r="Q104" s="420"/>
      <c r="R104" s="420"/>
      <c r="S104" s="420"/>
      <c r="T104" s="420"/>
      <c r="U104" s="420"/>
      <c r="V104" s="420"/>
      <c r="W104" s="420"/>
      <c r="X104" s="420"/>
      <c r="Y104" s="420"/>
      <c r="Z104" s="420"/>
      <c r="AA104" s="406" t="s">
        <v>429</v>
      </c>
      <c r="AB104" s="407"/>
      <c r="AC104" s="407"/>
      <c r="AD104" s="407"/>
      <c r="AE104" s="407"/>
      <c r="AF104" s="408"/>
      <c r="AG104" s="406" t="s">
        <v>430</v>
      </c>
      <c r="AH104" s="407"/>
      <c r="AI104" s="407"/>
      <c r="AJ104" s="407"/>
      <c r="AK104" s="407"/>
      <c r="AL104" s="408"/>
      <c r="AM104" s="406" t="s">
        <v>584</v>
      </c>
      <c r="AN104" s="407"/>
      <c r="AO104" s="407"/>
      <c r="AP104" s="407"/>
      <c r="AQ104" s="407"/>
      <c r="AR104" s="408"/>
      <c r="AS104" s="621" t="s">
        <v>540</v>
      </c>
      <c r="AT104" s="622"/>
      <c r="AU104" s="622"/>
      <c r="AV104" s="622"/>
      <c r="AW104" s="622"/>
      <c r="AX104" s="623"/>
    </row>
    <row r="105" spans="1:50" s="32" customFormat="1" ht="15" customHeight="1">
      <c r="A105" s="484" t="s">
        <v>121</v>
      </c>
      <c r="B105" s="485"/>
      <c r="C105" s="485"/>
      <c r="D105" s="485"/>
      <c r="E105" s="485"/>
      <c r="F105" s="485"/>
      <c r="G105" s="485"/>
      <c r="H105" s="486"/>
      <c r="I105" s="462" t="s">
        <v>431</v>
      </c>
      <c r="J105" s="386"/>
      <c r="K105" s="385" t="s">
        <v>26</v>
      </c>
      <c r="L105" s="386"/>
      <c r="M105" s="385" t="s">
        <v>432</v>
      </c>
      <c r="N105" s="463"/>
      <c r="O105" s="595" t="s">
        <v>431</v>
      </c>
      <c r="P105" s="476"/>
      <c r="Q105" s="385" t="s">
        <v>26</v>
      </c>
      <c r="R105" s="386"/>
      <c r="S105" s="385" t="s">
        <v>432</v>
      </c>
      <c r="T105" s="534"/>
      <c r="U105" s="535" t="s">
        <v>431</v>
      </c>
      <c r="V105" s="534"/>
      <c r="W105" s="385" t="s">
        <v>26</v>
      </c>
      <c r="X105" s="386"/>
      <c r="Y105" s="591" t="s">
        <v>432</v>
      </c>
      <c r="Z105" s="591"/>
      <c r="AA105" s="462" t="s">
        <v>431</v>
      </c>
      <c r="AB105" s="386"/>
      <c r="AC105" s="385" t="s">
        <v>26</v>
      </c>
      <c r="AD105" s="386"/>
      <c r="AE105" s="385" t="s">
        <v>432</v>
      </c>
      <c r="AF105" s="463"/>
      <c r="AG105" s="462" t="s">
        <v>431</v>
      </c>
      <c r="AH105" s="534"/>
      <c r="AI105" s="385" t="s">
        <v>26</v>
      </c>
      <c r="AJ105" s="534"/>
      <c r="AK105" s="385" t="s">
        <v>432</v>
      </c>
      <c r="AL105" s="463"/>
      <c r="AM105" s="462" t="s">
        <v>431</v>
      </c>
      <c r="AN105" s="534"/>
      <c r="AO105" s="385" t="s">
        <v>26</v>
      </c>
      <c r="AP105" s="534"/>
      <c r="AQ105" s="385" t="s">
        <v>432</v>
      </c>
      <c r="AR105" s="463"/>
      <c r="AS105" s="611" t="s">
        <v>541</v>
      </c>
      <c r="AT105" s="612"/>
      <c r="AU105" s="612"/>
      <c r="AV105" s="612"/>
      <c r="AW105" s="612"/>
      <c r="AX105" s="613"/>
    </row>
    <row r="106" spans="1:50" s="32" customFormat="1" ht="15" customHeight="1" thickBot="1">
      <c r="A106" s="444" t="s">
        <v>133</v>
      </c>
      <c r="B106" s="445"/>
      <c r="C106" s="445"/>
      <c r="D106" s="445"/>
      <c r="E106" s="445"/>
      <c r="F106" s="445"/>
      <c r="G106" s="445"/>
      <c r="H106" s="446"/>
      <c r="I106" s="577" t="s">
        <v>437</v>
      </c>
      <c r="J106" s="593"/>
      <c r="K106" s="579" t="s">
        <v>438</v>
      </c>
      <c r="L106" s="593"/>
      <c r="M106" s="579" t="s">
        <v>439</v>
      </c>
      <c r="N106" s="580"/>
      <c r="O106" s="447" t="s">
        <v>433</v>
      </c>
      <c r="P106" s="448"/>
      <c r="Q106" s="449" t="s">
        <v>434</v>
      </c>
      <c r="R106" s="450"/>
      <c r="S106" s="449" t="s">
        <v>435</v>
      </c>
      <c r="T106" s="451"/>
      <c r="U106" s="452" t="s">
        <v>436</v>
      </c>
      <c r="V106" s="451"/>
      <c r="W106" s="449" t="s">
        <v>433</v>
      </c>
      <c r="X106" s="450"/>
      <c r="Y106" s="538" t="s">
        <v>434</v>
      </c>
      <c r="Z106" s="538"/>
      <c r="AA106" s="577" t="s">
        <v>437</v>
      </c>
      <c r="AB106" s="593"/>
      <c r="AC106" s="579" t="s">
        <v>438</v>
      </c>
      <c r="AD106" s="593"/>
      <c r="AE106" s="579" t="s">
        <v>439</v>
      </c>
      <c r="AF106" s="580"/>
      <c r="AG106" s="577" t="s">
        <v>440</v>
      </c>
      <c r="AH106" s="578"/>
      <c r="AI106" s="579" t="s">
        <v>441</v>
      </c>
      <c r="AJ106" s="578"/>
      <c r="AK106" s="579" t="s">
        <v>442</v>
      </c>
      <c r="AL106" s="580"/>
      <c r="AM106" s="577" t="s">
        <v>482</v>
      </c>
      <c r="AN106" s="578"/>
      <c r="AO106" s="579" t="s">
        <v>484</v>
      </c>
      <c r="AP106" s="578"/>
      <c r="AQ106" s="579" t="s">
        <v>483</v>
      </c>
      <c r="AR106" s="580"/>
      <c r="AS106" s="614" t="s">
        <v>121</v>
      </c>
      <c r="AT106" s="614"/>
      <c r="AU106" s="615"/>
      <c r="AV106" s="616" t="s">
        <v>26</v>
      </c>
      <c r="AW106" s="614"/>
      <c r="AX106" s="614"/>
    </row>
    <row r="107" spans="1:50" s="32" customFormat="1" ht="13.5" customHeight="1">
      <c r="A107" s="487" t="s">
        <v>122</v>
      </c>
      <c r="B107" s="490" t="s">
        <v>481</v>
      </c>
      <c r="C107" s="491"/>
      <c r="D107" s="491"/>
      <c r="E107" s="491"/>
      <c r="F107" s="491"/>
      <c r="G107" s="491"/>
      <c r="H107" s="492"/>
      <c r="I107" s="563" t="s">
        <v>79</v>
      </c>
      <c r="J107" s="554"/>
      <c r="K107" s="553" t="s">
        <v>79</v>
      </c>
      <c r="L107" s="554"/>
      <c r="M107" s="413" t="s">
        <v>134</v>
      </c>
      <c r="N107" s="414"/>
      <c r="O107" s="596" t="s">
        <v>79</v>
      </c>
      <c r="P107" s="570"/>
      <c r="Q107" s="553" t="s">
        <v>79</v>
      </c>
      <c r="R107" s="554"/>
      <c r="S107" s="555" t="s">
        <v>443</v>
      </c>
      <c r="T107" s="537"/>
      <c r="U107" s="569" t="s">
        <v>79</v>
      </c>
      <c r="V107" s="570"/>
      <c r="W107" s="574" t="s">
        <v>79</v>
      </c>
      <c r="X107" s="575"/>
      <c r="Y107" s="570" t="s">
        <v>79</v>
      </c>
      <c r="Z107" s="570"/>
      <c r="AA107" s="563" t="s">
        <v>79</v>
      </c>
      <c r="AB107" s="554"/>
      <c r="AC107" s="553" t="s">
        <v>79</v>
      </c>
      <c r="AD107" s="554"/>
      <c r="AE107" s="413" t="s">
        <v>134</v>
      </c>
      <c r="AF107" s="414"/>
      <c r="AG107" s="563" t="s">
        <v>444</v>
      </c>
      <c r="AH107" s="576"/>
      <c r="AI107" s="553" t="s">
        <v>444</v>
      </c>
      <c r="AJ107" s="554"/>
      <c r="AK107" s="564" t="s">
        <v>134</v>
      </c>
      <c r="AL107" s="565"/>
      <c r="AM107" s="563" t="s">
        <v>444</v>
      </c>
      <c r="AN107" s="576"/>
      <c r="AO107" s="553" t="s">
        <v>444</v>
      </c>
      <c r="AP107" s="554"/>
      <c r="AQ107" s="564" t="s">
        <v>134</v>
      </c>
      <c r="AR107" s="565"/>
      <c r="AS107" s="617" t="s">
        <v>542</v>
      </c>
      <c r="AT107" s="618"/>
      <c r="AU107" s="618"/>
      <c r="AV107" s="619" t="s">
        <v>543</v>
      </c>
      <c r="AW107" s="618"/>
      <c r="AX107" s="620"/>
    </row>
    <row r="108" spans="1:50" s="32" customFormat="1" ht="13.5" customHeight="1">
      <c r="A108" s="488"/>
      <c r="B108" s="398" t="s">
        <v>123</v>
      </c>
      <c r="C108" s="399"/>
      <c r="D108" s="399"/>
      <c r="E108" s="399"/>
      <c r="F108" s="399"/>
      <c r="G108" s="399"/>
      <c r="H108" s="400"/>
      <c r="I108" s="596" t="s">
        <v>79</v>
      </c>
      <c r="J108" s="570"/>
      <c r="K108" s="394" t="s">
        <v>443</v>
      </c>
      <c r="L108" s="395"/>
      <c r="M108" s="413" t="s">
        <v>134</v>
      </c>
      <c r="N108" s="414"/>
      <c r="O108" s="389" t="s">
        <v>79</v>
      </c>
      <c r="P108" s="383"/>
      <c r="Q108" s="493" t="s">
        <v>443</v>
      </c>
      <c r="R108" s="573"/>
      <c r="S108" s="394" t="s">
        <v>443</v>
      </c>
      <c r="T108" s="378"/>
      <c r="U108" s="569" t="s">
        <v>79</v>
      </c>
      <c r="V108" s="570"/>
      <c r="W108" s="574" t="s">
        <v>79</v>
      </c>
      <c r="X108" s="575"/>
      <c r="Y108" s="570" t="s">
        <v>79</v>
      </c>
      <c r="Z108" s="570"/>
      <c r="AA108" s="596" t="s">
        <v>79</v>
      </c>
      <c r="AB108" s="570"/>
      <c r="AC108" s="394" t="s">
        <v>443</v>
      </c>
      <c r="AD108" s="395"/>
      <c r="AE108" s="413" t="s">
        <v>134</v>
      </c>
      <c r="AF108" s="414"/>
      <c r="AG108" s="389" t="s">
        <v>444</v>
      </c>
      <c r="AH108" s="383"/>
      <c r="AI108" s="394" t="s">
        <v>443</v>
      </c>
      <c r="AJ108" s="395"/>
      <c r="AK108" s="413" t="s">
        <v>134</v>
      </c>
      <c r="AL108" s="414"/>
      <c r="AM108" s="389" t="s">
        <v>444</v>
      </c>
      <c r="AN108" s="383"/>
      <c r="AO108" s="394" t="s">
        <v>443</v>
      </c>
      <c r="AP108" s="395"/>
      <c r="AQ108" s="413" t="s">
        <v>134</v>
      </c>
      <c r="AR108" s="414"/>
    </row>
    <row r="109" spans="1:50" s="32" customFormat="1" ht="13.5" customHeight="1">
      <c r="A109" s="488"/>
      <c r="B109" s="398" t="s">
        <v>124</v>
      </c>
      <c r="C109" s="399"/>
      <c r="D109" s="399"/>
      <c r="E109" s="399"/>
      <c r="F109" s="399"/>
      <c r="G109" s="399"/>
      <c r="H109" s="400"/>
      <c r="I109" s="391" t="s">
        <v>443</v>
      </c>
      <c r="J109" s="378"/>
      <c r="K109" s="394" t="s">
        <v>443</v>
      </c>
      <c r="L109" s="395"/>
      <c r="M109" s="413" t="s">
        <v>134</v>
      </c>
      <c r="N109" s="414"/>
      <c r="O109" s="391" t="s">
        <v>443</v>
      </c>
      <c r="P109" s="378"/>
      <c r="Q109" s="394" t="s">
        <v>443</v>
      </c>
      <c r="R109" s="378"/>
      <c r="S109" s="394" t="s">
        <v>443</v>
      </c>
      <c r="T109" s="378"/>
      <c r="U109" s="569" t="s">
        <v>79</v>
      </c>
      <c r="V109" s="570"/>
      <c r="W109" s="574" t="s">
        <v>79</v>
      </c>
      <c r="X109" s="575"/>
      <c r="Y109" s="570" t="s">
        <v>79</v>
      </c>
      <c r="Z109" s="570"/>
      <c r="AA109" s="391" t="s">
        <v>443</v>
      </c>
      <c r="AB109" s="378"/>
      <c r="AC109" s="394" t="s">
        <v>443</v>
      </c>
      <c r="AD109" s="395"/>
      <c r="AE109" s="413" t="s">
        <v>134</v>
      </c>
      <c r="AF109" s="414"/>
      <c r="AG109" s="391" t="s">
        <v>443</v>
      </c>
      <c r="AH109" s="378"/>
      <c r="AI109" s="394" t="s">
        <v>443</v>
      </c>
      <c r="AJ109" s="395"/>
      <c r="AK109" s="413" t="s">
        <v>134</v>
      </c>
      <c r="AL109" s="414"/>
      <c r="AM109" s="391" t="s">
        <v>443</v>
      </c>
      <c r="AN109" s="378"/>
      <c r="AO109" s="394" t="s">
        <v>443</v>
      </c>
      <c r="AP109" s="395"/>
      <c r="AQ109" s="413" t="s">
        <v>134</v>
      </c>
      <c r="AR109" s="414"/>
      <c r="AS109" s="621" t="s">
        <v>544</v>
      </c>
      <c r="AT109" s="622"/>
      <c r="AU109" s="622"/>
      <c r="AV109" s="622"/>
      <c r="AW109" s="622"/>
      <c r="AX109" s="623"/>
    </row>
    <row r="110" spans="1:50" s="32" customFormat="1" ht="13.5" customHeight="1">
      <c r="A110" s="488"/>
      <c r="B110" s="398" t="s">
        <v>125</v>
      </c>
      <c r="C110" s="399"/>
      <c r="D110" s="399"/>
      <c r="E110" s="399"/>
      <c r="F110" s="399"/>
      <c r="G110" s="399"/>
      <c r="H110" s="400"/>
      <c r="I110" s="391" t="s">
        <v>443</v>
      </c>
      <c r="J110" s="378"/>
      <c r="K110" s="394" t="s">
        <v>443</v>
      </c>
      <c r="L110" s="395"/>
      <c r="M110" s="413" t="s">
        <v>134</v>
      </c>
      <c r="N110" s="414"/>
      <c r="O110" s="389" t="s">
        <v>79</v>
      </c>
      <c r="P110" s="383"/>
      <c r="Q110" s="382" t="s">
        <v>79</v>
      </c>
      <c r="R110" s="383"/>
      <c r="S110" s="382" t="s">
        <v>79</v>
      </c>
      <c r="T110" s="383"/>
      <c r="U110" s="377" t="s">
        <v>443</v>
      </c>
      <c r="V110" s="378"/>
      <c r="W110" s="394" t="s">
        <v>443</v>
      </c>
      <c r="X110" s="395"/>
      <c r="Y110" s="378" t="s">
        <v>443</v>
      </c>
      <c r="Z110" s="378"/>
      <c r="AA110" s="391" t="s">
        <v>443</v>
      </c>
      <c r="AB110" s="378"/>
      <c r="AC110" s="394" t="s">
        <v>443</v>
      </c>
      <c r="AD110" s="395"/>
      <c r="AE110" s="413" t="s">
        <v>134</v>
      </c>
      <c r="AF110" s="414"/>
      <c r="AG110" s="391" t="s">
        <v>443</v>
      </c>
      <c r="AH110" s="378"/>
      <c r="AI110" s="394" t="s">
        <v>443</v>
      </c>
      <c r="AJ110" s="395"/>
      <c r="AK110" s="413" t="s">
        <v>134</v>
      </c>
      <c r="AL110" s="414"/>
      <c r="AM110" s="391" t="s">
        <v>443</v>
      </c>
      <c r="AN110" s="378"/>
      <c r="AO110" s="394" t="s">
        <v>443</v>
      </c>
      <c r="AP110" s="395"/>
      <c r="AQ110" s="413" t="s">
        <v>134</v>
      </c>
      <c r="AR110" s="414"/>
      <c r="AS110" s="611" t="s">
        <v>541</v>
      </c>
      <c r="AT110" s="612"/>
      <c r="AU110" s="612"/>
      <c r="AV110" s="612"/>
      <c r="AW110" s="612"/>
      <c r="AX110" s="613"/>
    </row>
    <row r="111" spans="1:50" s="32" customFormat="1" ht="13.5" customHeight="1">
      <c r="A111" s="488"/>
      <c r="B111" s="398" t="s">
        <v>126</v>
      </c>
      <c r="C111" s="399"/>
      <c r="D111" s="399"/>
      <c r="E111" s="399"/>
      <c r="F111" s="399"/>
      <c r="G111" s="399"/>
      <c r="H111" s="400"/>
      <c r="I111" s="391" t="s">
        <v>443</v>
      </c>
      <c r="J111" s="378"/>
      <c r="K111" s="394" t="s">
        <v>443</v>
      </c>
      <c r="L111" s="395"/>
      <c r="M111" s="413" t="s">
        <v>134</v>
      </c>
      <c r="N111" s="414"/>
      <c r="O111" s="389" t="s">
        <v>79</v>
      </c>
      <c r="P111" s="383"/>
      <c r="Q111" s="382" t="s">
        <v>79</v>
      </c>
      <c r="R111" s="383"/>
      <c r="S111" s="382" t="s">
        <v>79</v>
      </c>
      <c r="T111" s="383"/>
      <c r="U111" s="377" t="s">
        <v>443</v>
      </c>
      <c r="V111" s="378"/>
      <c r="W111" s="394" t="s">
        <v>443</v>
      </c>
      <c r="X111" s="395"/>
      <c r="Y111" s="378" t="s">
        <v>443</v>
      </c>
      <c r="Z111" s="378"/>
      <c r="AA111" s="391" t="s">
        <v>443</v>
      </c>
      <c r="AB111" s="378"/>
      <c r="AC111" s="394" t="s">
        <v>443</v>
      </c>
      <c r="AD111" s="395"/>
      <c r="AE111" s="413" t="s">
        <v>134</v>
      </c>
      <c r="AF111" s="414"/>
      <c r="AG111" s="391" t="s">
        <v>443</v>
      </c>
      <c r="AH111" s="378"/>
      <c r="AI111" s="394" t="s">
        <v>443</v>
      </c>
      <c r="AJ111" s="395"/>
      <c r="AK111" s="413" t="s">
        <v>134</v>
      </c>
      <c r="AL111" s="414"/>
      <c r="AM111" s="391" t="s">
        <v>443</v>
      </c>
      <c r="AN111" s="378"/>
      <c r="AO111" s="394" t="s">
        <v>443</v>
      </c>
      <c r="AP111" s="395"/>
      <c r="AQ111" s="413" t="s">
        <v>134</v>
      </c>
      <c r="AR111" s="414"/>
      <c r="AS111" s="614" t="s">
        <v>121</v>
      </c>
      <c r="AT111" s="614"/>
      <c r="AU111" s="615"/>
      <c r="AV111" s="616" t="s">
        <v>26</v>
      </c>
      <c r="AW111" s="614"/>
      <c r="AX111" s="614"/>
    </row>
    <row r="112" spans="1:50" s="32" customFormat="1" ht="13.5" customHeight="1">
      <c r="A112" s="488"/>
      <c r="B112" s="398" t="s">
        <v>127</v>
      </c>
      <c r="C112" s="399"/>
      <c r="D112" s="399"/>
      <c r="E112" s="399"/>
      <c r="F112" s="399"/>
      <c r="G112" s="399"/>
      <c r="H112" s="400"/>
      <c r="I112" s="391" t="s">
        <v>443</v>
      </c>
      <c r="J112" s="378"/>
      <c r="K112" s="394" t="s">
        <v>443</v>
      </c>
      <c r="L112" s="395"/>
      <c r="M112" s="413" t="s">
        <v>134</v>
      </c>
      <c r="N112" s="414"/>
      <c r="O112" s="389" t="s">
        <v>79</v>
      </c>
      <c r="P112" s="383"/>
      <c r="Q112" s="382" t="s">
        <v>79</v>
      </c>
      <c r="R112" s="383"/>
      <c r="S112" s="382" t="s">
        <v>79</v>
      </c>
      <c r="T112" s="383"/>
      <c r="U112" s="377" t="s">
        <v>443</v>
      </c>
      <c r="V112" s="378"/>
      <c r="W112" s="394" t="s">
        <v>443</v>
      </c>
      <c r="X112" s="395"/>
      <c r="Y112" s="378" t="s">
        <v>443</v>
      </c>
      <c r="Z112" s="378"/>
      <c r="AA112" s="391" t="s">
        <v>443</v>
      </c>
      <c r="AB112" s="378"/>
      <c r="AC112" s="394" t="s">
        <v>443</v>
      </c>
      <c r="AD112" s="395"/>
      <c r="AE112" s="413" t="s">
        <v>134</v>
      </c>
      <c r="AF112" s="414"/>
      <c r="AG112" s="391" t="s">
        <v>443</v>
      </c>
      <c r="AH112" s="378"/>
      <c r="AI112" s="394" t="s">
        <v>443</v>
      </c>
      <c r="AJ112" s="395"/>
      <c r="AK112" s="413" t="s">
        <v>134</v>
      </c>
      <c r="AL112" s="414"/>
      <c r="AM112" s="391" t="s">
        <v>443</v>
      </c>
      <c r="AN112" s="378"/>
      <c r="AO112" s="394" t="s">
        <v>443</v>
      </c>
      <c r="AP112" s="395"/>
      <c r="AQ112" s="413" t="s">
        <v>134</v>
      </c>
      <c r="AR112" s="414"/>
      <c r="AS112" s="617" t="s">
        <v>542</v>
      </c>
      <c r="AT112" s="618"/>
      <c r="AU112" s="618"/>
      <c r="AV112" s="619" t="s">
        <v>545</v>
      </c>
      <c r="AW112" s="618"/>
      <c r="AX112" s="620"/>
    </row>
    <row r="113" spans="1:74" s="32" customFormat="1" ht="13.5" customHeight="1">
      <c r="A113" s="488"/>
      <c r="B113" s="398" t="s">
        <v>128</v>
      </c>
      <c r="C113" s="399"/>
      <c r="D113" s="399"/>
      <c r="E113" s="399"/>
      <c r="F113" s="399"/>
      <c r="G113" s="399"/>
      <c r="H113" s="400"/>
      <c r="I113" s="391" t="s">
        <v>443</v>
      </c>
      <c r="J113" s="378"/>
      <c r="K113" s="394" t="s">
        <v>443</v>
      </c>
      <c r="L113" s="395"/>
      <c r="M113" s="396" t="s">
        <v>134</v>
      </c>
      <c r="N113" s="397"/>
      <c r="O113" s="389" t="s">
        <v>79</v>
      </c>
      <c r="P113" s="383"/>
      <c r="Q113" s="382" t="s">
        <v>79</v>
      </c>
      <c r="R113" s="383"/>
      <c r="S113" s="382" t="s">
        <v>79</v>
      </c>
      <c r="T113" s="383"/>
      <c r="U113" s="377" t="s">
        <v>443</v>
      </c>
      <c r="V113" s="378"/>
      <c r="W113" s="380" t="s">
        <v>443</v>
      </c>
      <c r="X113" s="381"/>
      <c r="Y113" s="390" t="s">
        <v>443</v>
      </c>
      <c r="Z113" s="390"/>
      <c r="AA113" s="391" t="s">
        <v>443</v>
      </c>
      <c r="AB113" s="378"/>
      <c r="AC113" s="394" t="s">
        <v>443</v>
      </c>
      <c r="AD113" s="395"/>
      <c r="AE113" s="396" t="s">
        <v>134</v>
      </c>
      <c r="AF113" s="397"/>
      <c r="AG113" s="391" t="s">
        <v>443</v>
      </c>
      <c r="AH113" s="378"/>
      <c r="AI113" s="394" t="s">
        <v>443</v>
      </c>
      <c r="AJ113" s="395"/>
      <c r="AK113" s="396" t="s">
        <v>134</v>
      </c>
      <c r="AL113" s="397"/>
      <c r="AM113" s="391" t="s">
        <v>443</v>
      </c>
      <c r="AN113" s="378"/>
      <c r="AO113" s="394" t="s">
        <v>443</v>
      </c>
      <c r="AP113" s="395"/>
      <c r="AQ113" s="396" t="s">
        <v>134</v>
      </c>
      <c r="AR113" s="397"/>
    </row>
    <row r="114" spans="1:74" s="32" customFormat="1" ht="13.5" customHeight="1">
      <c r="A114" s="488"/>
      <c r="B114" s="398" t="s">
        <v>129</v>
      </c>
      <c r="C114" s="399"/>
      <c r="D114" s="399"/>
      <c r="E114" s="399"/>
      <c r="F114" s="399"/>
      <c r="G114" s="399"/>
      <c r="H114" s="400"/>
      <c r="I114" s="391" t="s">
        <v>443</v>
      </c>
      <c r="J114" s="378"/>
      <c r="K114" s="387" t="s">
        <v>443</v>
      </c>
      <c r="L114" s="388"/>
      <c r="M114" s="468" t="s">
        <v>134</v>
      </c>
      <c r="N114" s="397"/>
      <c r="O114" s="389" t="s">
        <v>79</v>
      </c>
      <c r="P114" s="383"/>
      <c r="Q114" s="382" t="s">
        <v>79</v>
      </c>
      <c r="R114" s="383"/>
      <c r="S114" s="382" t="s">
        <v>79</v>
      </c>
      <c r="T114" s="383"/>
      <c r="U114" s="377" t="s">
        <v>443</v>
      </c>
      <c r="V114" s="378"/>
      <c r="W114" s="387" t="s">
        <v>443</v>
      </c>
      <c r="X114" s="388"/>
      <c r="Y114" s="390" t="s">
        <v>443</v>
      </c>
      <c r="Z114" s="390"/>
      <c r="AA114" s="391" t="s">
        <v>443</v>
      </c>
      <c r="AB114" s="378"/>
      <c r="AC114" s="387" t="s">
        <v>443</v>
      </c>
      <c r="AD114" s="388"/>
      <c r="AE114" s="468" t="s">
        <v>134</v>
      </c>
      <c r="AF114" s="397"/>
      <c r="AG114" s="391" t="s">
        <v>443</v>
      </c>
      <c r="AH114" s="378"/>
      <c r="AI114" s="392" t="s">
        <v>443</v>
      </c>
      <c r="AJ114" s="393"/>
      <c r="AK114" s="396" t="s">
        <v>134</v>
      </c>
      <c r="AL114" s="397"/>
      <c r="AM114" s="391" t="s">
        <v>443</v>
      </c>
      <c r="AN114" s="378"/>
      <c r="AO114" s="392" t="s">
        <v>443</v>
      </c>
      <c r="AP114" s="393"/>
      <c r="AQ114" s="396" t="s">
        <v>134</v>
      </c>
      <c r="AR114" s="397"/>
    </row>
    <row r="115" spans="1:74" s="32" customFormat="1" ht="13.5" customHeight="1">
      <c r="A115" s="488"/>
      <c r="B115" s="398" t="s">
        <v>130</v>
      </c>
      <c r="C115" s="399"/>
      <c r="D115" s="399"/>
      <c r="E115" s="399"/>
      <c r="F115" s="399"/>
      <c r="G115" s="399"/>
      <c r="H115" s="400"/>
      <c r="I115" s="467" t="s">
        <v>443</v>
      </c>
      <c r="J115" s="390"/>
      <c r="K115" s="387" t="s">
        <v>443</v>
      </c>
      <c r="L115" s="388"/>
      <c r="M115" s="468" t="s">
        <v>134</v>
      </c>
      <c r="N115" s="397"/>
      <c r="O115" s="389" t="s">
        <v>79</v>
      </c>
      <c r="P115" s="383"/>
      <c r="Q115" s="382" t="s">
        <v>79</v>
      </c>
      <c r="R115" s="383"/>
      <c r="S115" s="382" t="s">
        <v>79</v>
      </c>
      <c r="T115" s="383"/>
      <c r="U115" s="464" t="s">
        <v>443</v>
      </c>
      <c r="V115" s="390"/>
      <c r="W115" s="387" t="s">
        <v>443</v>
      </c>
      <c r="X115" s="388"/>
      <c r="Y115" s="390" t="s">
        <v>443</v>
      </c>
      <c r="Z115" s="390"/>
      <c r="AA115" s="467" t="s">
        <v>443</v>
      </c>
      <c r="AB115" s="390"/>
      <c r="AC115" s="387" t="s">
        <v>443</v>
      </c>
      <c r="AD115" s="388"/>
      <c r="AE115" s="468" t="s">
        <v>134</v>
      </c>
      <c r="AF115" s="397"/>
      <c r="AG115" s="467" t="s">
        <v>443</v>
      </c>
      <c r="AH115" s="390"/>
      <c r="AI115" s="387" t="s">
        <v>443</v>
      </c>
      <c r="AJ115" s="388"/>
      <c r="AK115" s="396" t="s">
        <v>134</v>
      </c>
      <c r="AL115" s="397"/>
      <c r="AM115" s="467" t="s">
        <v>443</v>
      </c>
      <c r="AN115" s="390"/>
      <c r="AO115" s="387" t="s">
        <v>443</v>
      </c>
      <c r="AP115" s="388"/>
      <c r="AQ115" s="396" t="s">
        <v>134</v>
      </c>
      <c r="AR115" s="397"/>
    </row>
    <row r="116" spans="1:74" s="32" customFormat="1" ht="13.5" customHeight="1">
      <c r="A116" s="488"/>
      <c r="B116" s="398" t="s">
        <v>131</v>
      </c>
      <c r="C116" s="399"/>
      <c r="D116" s="399"/>
      <c r="E116" s="399"/>
      <c r="F116" s="399"/>
      <c r="G116" s="399"/>
      <c r="H116" s="400"/>
      <c r="I116" s="467" t="s">
        <v>443</v>
      </c>
      <c r="J116" s="390"/>
      <c r="K116" s="387" t="s">
        <v>443</v>
      </c>
      <c r="L116" s="388"/>
      <c r="M116" s="468" t="s">
        <v>134</v>
      </c>
      <c r="N116" s="397"/>
      <c r="O116" s="389" t="s">
        <v>79</v>
      </c>
      <c r="P116" s="383"/>
      <c r="Q116" s="382" t="s">
        <v>79</v>
      </c>
      <c r="R116" s="383"/>
      <c r="S116" s="382" t="s">
        <v>79</v>
      </c>
      <c r="T116" s="383"/>
      <c r="U116" s="464" t="s">
        <v>443</v>
      </c>
      <c r="V116" s="390"/>
      <c r="W116" s="465" t="s">
        <v>443</v>
      </c>
      <c r="X116" s="466"/>
      <c r="Y116" s="390" t="s">
        <v>443</v>
      </c>
      <c r="Z116" s="390"/>
      <c r="AA116" s="467" t="s">
        <v>443</v>
      </c>
      <c r="AB116" s="390"/>
      <c r="AC116" s="387" t="s">
        <v>443</v>
      </c>
      <c r="AD116" s="388"/>
      <c r="AE116" s="468" t="s">
        <v>134</v>
      </c>
      <c r="AF116" s="397"/>
      <c r="AG116" s="467" t="s">
        <v>443</v>
      </c>
      <c r="AH116" s="390"/>
      <c r="AI116" s="465" t="s">
        <v>443</v>
      </c>
      <c r="AJ116" s="466"/>
      <c r="AK116" s="396" t="s">
        <v>134</v>
      </c>
      <c r="AL116" s="397"/>
      <c r="AM116" s="467" t="s">
        <v>443</v>
      </c>
      <c r="AN116" s="390"/>
      <c r="AO116" s="465" t="s">
        <v>443</v>
      </c>
      <c r="AP116" s="466"/>
      <c r="AQ116" s="396" t="s">
        <v>134</v>
      </c>
      <c r="AR116" s="397"/>
    </row>
    <row r="117" spans="1:74" s="32" customFormat="1" ht="13.5" customHeight="1" thickBot="1">
      <c r="A117" s="489"/>
      <c r="B117" s="481" t="s">
        <v>132</v>
      </c>
      <c r="C117" s="482"/>
      <c r="D117" s="482"/>
      <c r="E117" s="482"/>
      <c r="F117" s="482"/>
      <c r="G117" s="482"/>
      <c r="H117" s="483"/>
      <c r="I117" s="597" t="s">
        <v>134</v>
      </c>
      <c r="J117" s="598"/>
      <c r="K117" s="526" t="s">
        <v>443</v>
      </c>
      <c r="L117" s="599"/>
      <c r="M117" s="458" t="s">
        <v>134</v>
      </c>
      <c r="N117" s="459"/>
      <c r="O117" s="551" t="s">
        <v>79</v>
      </c>
      <c r="P117" s="589"/>
      <c r="Q117" s="549" t="s">
        <v>79</v>
      </c>
      <c r="R117" s="589"/>
      <c r="S117" s="549" t="s">
        <v>79</v>
      </c>
      <c r="T117" s="589"/>
      <c r="U117" s="453" t="s">
        <v>443</v>
      </c>
      <c r="V117" s="454"/>
      <c r="W117" s="526" t="s">
        <v>443</v>
      </c>
      <c r="X117" s="527"/>
      <c r="Y117" s="454" t="s">
        <v>443</v>
      </c>
      <c r="Z117" s="454"/>
      <c r="AA117" s="597" t="s">
        <v>134</v>
      </c>
      <c r="AB117" s="598"/>
      <c r="AC117" s="526" t="s">
        <v>443</v>
      </c>
      <c r="AD117" s="599"/>
      <c r="AE117" s="458" t="s">
        <v>134</v>
      </c>
      <c r="AF117" s="459"/>
      <c r="AG117" s="525" t="s">
        <v>443</v>
      </c>
      <c r="AH117" s="454"/>
      <c r="AI117" s="526" t="s">
        <v>443</v>
      </c>
      <c r="AJ117" s="527"/>
      <c r="AK117" s="458" t="s">
        <v>134</v>
      </c>
      <c r="AL117" s="459"/>
      <c r="AM117" s="525" t="s">
        <v>443</v>
      </c>
      <c r="AN117" s="454"/>
      <c r="AO117" s="526" t="s">
        <v>443</v>
      </c>
      <c r="AP117" s="527"/>
      <c r="AQ117" s="458" t="s">
        <v>134</v>
      </c>
      <c r="AR117" s="459"/>
    </row>
    <row r="118" spans="1:74">
      <c r="I118" s="530" t="s">
        <v>445</v>
      </c>
      <c r="J118" s="530"/>
      <c r="K118" s="530"/>
      <c r="L118" s="530"/>
      <c r="M118" s="530"/>
      <c r="N118" s="530"/>
      <c r="O118" s="530" t="s">
        <v>446</v>
      </c>
      <c r="P118" s="530"/>
      <c r="Q118" s="530"/>
      <c r="R118" s="530"/>
      <c r="S118" s="530"/>
      <c r="T118" s="530"/>
      <c r="U118" s="38"/>
      <c r="V118" s="38"/>
      <c r="W118" s="38"/>
      <c r="X118" s="38"/>
      <c r="Y118" s="36"/>
      <c r="Z118" s="36"/>
    </row>
    <row r="119" spans="1:74" ht="5.0999999999999996" customHeight="1" thickBot="1">
      <c r="B119" s="27"/>
      <c r="C119" s="27"/>
      <c r="D119" s="27"/>
      <c r="E119" s="27"/>
    </row>
    <row r="120" spans="1:74" s="32" customFormat="1" ht="15" customHeight="1">
      <c r="A120" s="416" t="s">
        <v>120</v>
      </c>
      <c r="B120" s="417"/>
      <c r="C120" s="417"/>
      <c r="D120" s="417"/>
      <c r="E120" s="417"/>
      <c r="F120" s="417"/>
      <c r="G120" s="417"/>
      <c r="H120" s="418"/>
      <c r="I120" s="406" t="s">
        <v>592</v>
      </c>
      <c r="J120" s="407"/>
      <c r="K120" s="407"/>
      <c r="L120" s="407"/>
      <c r="M120" s="407"/>
      <c r="N120" s="408"/>
      <c r="O120" s="406" t="s">
        <v>593</v>
      </c>
      <c r="P120" s="407"/>
      <c r="Q120" s="407"/>
      <c r="R120" s="407"/>
      <c r="S120" s="407"/>
      <c r="T120" s="408"/>
      <c r="U120" s="419" t="s">
        <v>580</v>
      </c>
      <c r="V120" s="420"/>
      <c r="W120" s="420"/>
      <c r="X120" s="420"/>
      <c r="Y120" s="420"/>
      <c r="Z120" s="420"/>
      <c r="AA120" s="420"/>
      <c r="AB120" s="420"/>
      <c r="AC120" s="420"/>
      <c r="AD120" s="420"/>
      <c r="AE120" s="420"/>
      <c r="AF120" s="420"/>
      <c r="AG120" s="406" t="s">
        <v>581</v>
      </c>
      <c r="AH120" s="407"/>
      <c r="AI120" s="407"/>
      <c r="AJ120" s="407"/>
      <c r="AK120" s="407"/>
      <c r="AL120" s="408"/>
      <c r="AM120" s="406" t="s">
        <v>582</v>
      </c>
      <c r="AN120" s="407"/>
      <c r="AO120" s="407"/>
      <c r="AP120" s="407"/>
      <c r="AQ120" s="407"/>
      <c r="AR120" s="408"/>
      <c r="BK120"/>
      <c r="BL120"/>
      <c r="BM120"/>
      <c r="BN120"/>
      <c r="BO120"/>
      <c r="BP120"/>
      <c r="BQ120"/>
      <c r="BR120"/>
      <c r="BS120"/>
      <c r="BT120"/>
      <c r="BU120"/>
      <c r="BV120"/>
    </row>
    <row r="121" spans="1:74" s="32" customFormat="1" ht="15" customHeight="1">
      <c r="A121" s="484" t="s">
        <v>121</v>
      </c>
      <c r="B121" s="485"/>
      <c r="C121" s="485"/>
      <c r="D121" s="485"/>
      <c r="E121" s="485"/>
      <c r="F121" s="485"/>
      <c r="G121" s="485"/>
      <c r="H121" s="486"/>
      <c r="I121" s="462" t="s">
        <v>594</v>
      </c>
      <c r="J121" s="386"/>
      <c r="K121" s="385" t="s">
        <v>26</v>
      </c>
      <c r="L121" s="386"/>
      <c r="M121" s="385" t="s">
        <v>595</v>
      </c>
      <c r="N121" s="463"/>
      <c r="O121" s="462" t="s">
        <v>594</v>
      </c>
      <c r="P121" s="386"/>
      <c r="Q121" s="385" t="s">
        <v>26</v>
      </c>
      <c r="R121" s="386"/>
      <c r="S121" s="385" t="s">
        <v>595</v>
      </c>
      <c r="T121" s="463"/>
      <c r="U121" s="595" t="s">
        <v>431</v>
      </c>
      <c r="V121" s="476"/>
      <c r="W121" s="385" t="s">
        <v>26</v>
      </c>
      <c r="X121" s="386"/>
      <c r="Y121" s="385" t="s">
        <v>432</v>
      </c>
      <c r="Z121" s="534"/>
      <c r="AA121" s="535" t="s">
        <v>431</v>
      </c>
      <c r="AB121" s="534"/>
      <c r="AC121" s="385" t="s">
        <v>26</v>
      </c>
      <c r="AD121" s="386"/>
      <c r="AE121" s="591" t="s">
        <v>432</v>
      </c>
      <c r="AF121" s="591"/>
      <c r="AG121" s="462" t="s">
        <v>431</v>
      </c>
      <c r="AH121" s="386"/>
      <c r="AI121" s="385" t="s">
        <v>26</v>
      </c>
      <c r="AJ121" s="386"/>
      <c r="AK121" s="385" t="s">
        <v>432</v>
      </c>
      <c r="AL121" s="463"/>
      <c r="AM121" s="462" t="s">
        <v>431</v>
      </c>
      <c r="AN121" s="534"/>
      <c r="AO121" s="385" t="s">
        <v>26</v>
      </c>
      <c r="AP121" s="534"/>
      <c r="AQ121" s="385" t="s">
        <v>432</v>
      </c>
      <c r="AR121" s="463"/>
    </row>
    <row r="122" spans="1:74" s="32" customFormat="1" ht="15" customHeight="1" thickBot="1">
      <c r="A122" s="444" t="s">
        <v>133</v>
      </c>
      <c r="B122" s="445"/>
      <c r="C122" s="445"/>
      <c r="D122" s="445"/>
      <c r="E122" s="445"/>
      <c r="F122" s="445"/>
      <c r="G122" s="445"/>
      <c r="H122" s="446"/>
      <c r="I122" s="440" t="s">
        <v>80</v>
      </c>
      <c r="J122" s="441"/>
      <c r="K122" s="442" t="s">
        <v>81</v>
      </c>
      <c r="L122" s="443"/>
      <c r="M122" s="441" t="s">
        <v>82</v>
      </c>
      <c r="N122" s="495"/>
      <c r="O122" s="440" t="s">
        <v>596</v>
      </c>
      <c r="P122" s="441"/>
      <c r="Q122" s="442" t="s">
        <v>597</v>
      </c>
      <c r="R122" s="443"/>
      <c r="S122" s="441" t="s">
        <v>598</v>
      </c>
      <c r="T122" s="495"/>
      <c r="U122" s="447" t="s">
        <v>433</v>
      </c>
      <c r="V122" s="448"/>
      <c r="W122" s="449" t="s">
        <v>434</v>
      </c>
      <c r="X122" s="450"/>
      <c r="Y122" s="449" t="s">
        <v>435</v>
      </c>
      <c r="Z122" s="451"/>
      <c r="AA122" s="452" t="s">
        <v>436</v>
      </c>
      <c r="AB122" s="451"/>
      <c r="AC122" s="449" t="s">
        <v>433</v>
      </c>
      <c r="AD122" s="450"/>
      <c r="AE122" s="538" t="s">
        <v>434</v>
      </c>
      <c r="AF122" s="538"/>
      <c r="AG122" s="577" t="s">
        <v>437</v>
      </c>
      <c r="AH122" s="593"/>
      <c r="AI122" s="579" t="s">
        <v>438</v>
      </c>
      <c r="AJ122" s="593"/>
      <c r="AK122" s="579" t="s">
        <v>439</v>
      </c>
      <c r="AL122" s="580"/>
      <c r="AM122" s="577" t="s">
        <v>439</v>
      </c>
      <c r="AN122" s="578"/>
      <c r="AO122" s="579" t="s">
        <v>440</v>
      </c>
      <c r="AP122" s="578"/>
      <c r="AQ122" s="579" t="s">
        <v>441</v>
      </c>
      <c r="AR122" s="580"/>
    </row>
    <row r="123" spans="1:74" s="32" customFormat="1" ht="13.5" customHeight="1">
      <c r="A123" s="487" t="s">
        <v>122</v>
      </c>
      <c r="B123" s="490" t="s">
        <v>481</v>
      </c>
      <c r="C123" s="491"/>
      <c r="D123" s="491"/>
      <c r="E123" s="491"/>
      <c r="F123" s="491"/>
      <c r="G123" s="491"/>
      <c r="H123" s="492"/>
      <c r="I123" s="438" t="s">
        <v>79</v>
      </c>
      <c r="J123" s="439"/>
      <c r="K123" s="469" t="s">
        <v>79</v>
      </c>
      <c r="L123" s="470"/>
      <c r="M123" s="378" t="s">
        <v>599</v>
      </c>
      <c r="N123" s="402"/>
      <c r="O123" s="438" t="s">
        <v>79</v>
      </c>
      <c r="P123" s="439"/>
      <c r="Q123" s="469" t="s">
        <v>79</v>
      </c>
      <c r="R123" s="470"/>
      <c r="S123" s="378" t="s">
        <v>599</v>
      </c>
      <c r="T123" s="402"/>
      <c r="U123" s="596" t="s">
        <v>79</v>
      </c>
      <c r="V123" s="570"/>
      <c r="W123" s="553" t="s">
        <v>79</v>
      </c>
      <c r="X123" s="554"/>
      <c r="Y123" s="555" t="s">
        <v>443</v>
      </c>
      <c r="Z123" s="537"/>
      <c r="AA123" s="569" t="s">
        <v>79</v>
      </c>
      <c r="AB123" s="570"/>
      <c r="AC123" s="574" t="s">
        <v>79</v>
      </c>
      <c r="AD123" s="575"/>
      <c r="AE123" s="570" t="s">
        <v>79</v>
      </c>
      <c r="AF123" s="570"/>
      <c r="AG123" s="563" t="s">
        <v>79</v>
      </c>
      <c r="AH123" s="554"/>
      <c r="AI123" s="553" t="s">
        <v>444</v>
      </c>
      <c r="AJ123" s="554"/>
      <c r="AK123" s="413" t="s">
        <v>134</v>
      </c>
      <c r="AL123" s="414"/>
      <c r="AM123" s="563" t="s">
        <v>444</v>
      </c>
      <c r="AN123" s="576"/>
      <c r="AO123" s="553" t="s">
        <v>444</v>
      </c>
      <c r="AP123" s="554"/>
      <c r="AQ123" s="564" t="s">
        <v>134</v>
      </c>
      <c r="AR123" s="565"/>
    </row>
    <row r="124" spans="1:74" s="32" customFormat="1" ht="13.5" customHeight="1">
      <c r="A124" s="488"/>
      <c r="B124" s="398" t="s">
        <v>123</v>
      </c>
      <c r="C124" s="399"/>
      <c r="D124" s="399"/>
      <c r="E124" s="399"/>
      <c r="F124" s="399"/>
      <c r="G124" s="399"/>
      <c r="H124" s="400"/>
      <c r="I124" s="472" t="s">
        <v>79</v>
      </c>
      <c r="J124" s="473"/>
      <c r="K124" s="394" t="s">
        <v>599</v>
      </c>
      <c r="L124" s="395"/>
      <c r="M124" s="378" t="s">
        <v>599</v>
      </c>
      <c r="N124" s="402"/>
      <c r="O124" s="472" t="s">
        <v>79</v>
      </c>
      <c r="P124" s="473"/>
      <c r="Q124" s="394" t="s">
        <v>599</v>
      </c>
      <c r="R124" s="395"/>
      <c r="S124" s="378" t="s">
        <v>599</v>
      </c>
      <c r="T124" s="402"/>
      <c r="U124" s="389" t="s">
        <v>79</v>
      </c>
      <c r="V124" s="383"/>
      <c r="W124" s="493" t="s">
        <v>443</v>
      </c>
      <c r="X124" s="573"/>
      <c r="Y124" s="394" t="s">
        <v>443</v>
      </c>
      <c r="Z124" s="378"/>
      <c r="AA124" s="569" t="s">
        <v>79</v>
      </c>
      <c r="AB124" s="570"/>
      <c r="AC124" s="574" t="s">
        <v>79</v>
      </c>
      <c r="AD124" s="575"/>
      <c r="AE124" s="570" t="s">
        <v>79</v>
      </c>
      <c r="AF124" s="570"/>
      <c r="AG124" s="596" t="s">
        <v>79</v>
      </c>
      <c r="AH124" s="570"/>
      <c r="AI124" s="394" t="s">
        <v>443</v>
      </c>
      <c r="AJ124" s="395"/>
      <c r="AK124" s="413" t="s">
        <v>134</v>
      </c>
      <c r="AL124" s="414"/>
      <c r="AM124" s="389" t="s">
        <v>444</v>
      </c>
      <c r="AN124" s="383"/>
      <c r="AO124" s="394" t="s">
        <v>443</v>
      </c>
      <c r="AP124" s="395"/>
      <c r="AQ124" s="413" t="s">
        <v>134</v>
      </c>
      <c r="AR124" s="414"/>
    </row>
    <row r="125" spans="1:74" s="32" customFormat="1" ht="13.5" customHeight="1">
      <c r="A125" s="488"/>
      <c r="B125" s="398" t="s">
        <v>124</v>
      </c>
      <c r="C125" s="399"/>
      <c r="D125" s="399"/>
      <c r="E125" s="399"/>
      <c r="F125" s="399"/>
      <c r="G125" s="399"/>
      <c r="H125" s="400"/>
      <c r="I125" s="391" t="s">
        <v>599</v>
      </c>
      <c r="J125" s="378"/>
      <c r="K125" s="394" t="s">
        <v>599</v>
      </c>
      <c r="L125" s="395"/>
      <c r="M125" s="378" t="s">
        <v>599</v>
      </c>
      <c r="N125" s="402"/>
      <c r="O125" s="391" t="s">
        <v>599</v>
      </c>
      <c r="P125" s="378"/>
      <c r="Q125" s="394" t="s">
        <v>599</v>
      </c>
      <c r="R125" s="395"/>
      <c r="S125" s="378" t="s">
        <v>599</v>
      </c>
      <c r="T125" s="402"/>
      <c r="U125" s="391" t="s">
        <v>443</v>
      </c>
      <c r="V125" s="378"/>
      <c r="W125" s="394" t="s">
        <v>443</v>
      </c>
      <c r="X125" s="378"/>
      <c r="Y125" s="394" t="s">
        <v>443</v>
      </c>
      <c r="Z125" s="378"/>
      <c r="AA125" s="569" t="s">
        <v>79</v>
      </c>
      <c r="AB125" s="570"/>
      <c r="AC125" s="574" t="s">
        <v>79</v>
      </c>
      <c r="AD125" s="575"/>
      <c r="AE125" s="570" t="s">
        <v>79</v>
      </c>
      <c r="AF125" s="570"/>
      <c r="AG125" s="391" t="s">
        <v>443</v>
      </c>
      <c r="AH125" s="378"/>
      <c r="AI125" s="394" t="s">
        <v>443</v>
      </c>
      <c r="AJ125" s="395"/>
      <c r="AK125" s="413" t="s">
        <v>134</v>
      </c>
      <c r="AL125" s="414"/>
      <c r="AM125" s="391" t="s">
        <v>443</v>
      </c>
      <c r="AN125" s="378"/>
      <c r="AO125" s="394" t="s">
        <v>443</v>
      </c>
      <c r="AP125" s="395"/>
      <c r="AQ125" s="413" t="s">
        <v>134</v>
      </c>
      <c r="AR125" s="414"/>
    </row>
    <row r="126" spans="1:74" s="32" customFormat="1" ht="13.5" customHeight="1">
      <c r="A126" s="488"/>
      <c r="B126" s="398" t="s">
        <v>125</v>
      </c>
      <c r="C126" s="399"/>
      <c r="D126" s="399"/>
      <c r="E126" s="399"/>
      <c r="F126" s="399"/>
      <c r="G126" s="399"/>
      <c r="H126" s="400"/>
      <c r="I126" s="391" t="s">
        <v>599</v>
      </c>
      <c r="J126" s="378"/>
      <c r="K126" s="394" t="s">
        <v>599</v>
      </c>
      <c r="L126" s="395"/>
      <c r="M126" s="378" t="s">
        <v>599</v>
      </c>
      <c r="N126" s="402"/>
      <c r="O126" s="391" t="s">
        <v>599</v>
      </c>
      <c r="P126" s="378"/>
      <c r="Q126" s="394" t="s">
        <v>599</v>
      </c>
      <c r="R126" s="395"/>
      <c r="S126" s="378" t="s">
        <v>599</v>
      </c>
      <c r="T126" s="402"/>
      <c r="U126" s="389" t="s">
        <v>79</v>
      </c>
      <c r="V126" s="383"/>
      <c r="W126" s="382" t="s">
        <v>79</v>
      </c>
      <c r="X126" s="383"/>
      <c r="Y126" s="382" t="s">
        <v>79</v>
      </c>
      <c r="Z126" s="383"/>
      <c r="AA126" s="377" t="s">
        <v>443</v>
      </c>
      <c r="AB126" s="378"/>
      <c r="AC126" s="394" t="s">
        <v>443</v>
      </c>
      <c r="AD126" s="395"/>
      <c r="AE126" s="378" t="s">
        <v>443</v>
      </c>
      <c r="AF126" s="378"/>
      <c r="AG126" s="391" t="s">
        <v>443</v>
      </c>
      <c r="AH126" s="378"/>
      <c r="AI126" s="394" t="s">
        <v>443</v>
      </c>
      <c r="AJ126" s="395"/>
      <c r="AK126" s="413" t="s">
        <v>134</v>
      </c>
      <c r="AL126" s="414"/>
      <c r="AM126" s="391" t="s">
        <v>443</v>
      </c>
      <c r="AN126" s="378"/>
      <c r="AO126" s="394" t="s">
        <v>443</v>
      </c>
      <c r="AP126" s="395"/>
      <c r="AQ126" s="413" t="s">
        <v>134</v>
      </c>
      <c r="AR126" s="414"/>
    </row>
    <row r="127" spans="1:74" s="32" customFormat="1" ht="13.5" customHeight="1">
      <c r="A127" s="488"/>
      <c r="B127" s="398" t="s">
        <v>126</v>
      </c>
      <c r="C127" s="399"/>
      <c r="D127" s="399"/>
      <c r="E127" s="399"/>
      <c r="F127" s="399"/>
      <c r="G127" s="399"/>
      <c r="H127" s="400"/>
      <c r="I127" s="391" t="s">
        <v>599</v>
      </c>
      <c r="J127" s="378"/>
      <c r="K127" s="394" t="s">
        <v>599</v>
      </c>
      <c r="L127" s="395"/>
      <c r="M127" s="378" t="s">
        <v>599</v>
      </c>
      <c r="N127" s="402"/>
      <c r="O127" s="391" t="s">
        <v>599</v>
      </c>
      <c r="P127" s="378"/>
      <c r="Q127" s="394" t="s">
        <v>599</v>
      </c>
      <c r="R127" s="395"/>
      <c r="S127" s="378" t="s">
        <v>599</v>
      </c>
      <c r="T127" s="402"/>
      <c r="U127" s="389" t="s">
        <v>79</v>
      </c>
      <c r="V127" s="383"/>
      <c r="W127" s="382" t="s">
        <v>79</v>
      </c>
      <c r="X127" s="383"/>
      <c r="Y127" s="382" t="s">
        <v>79</v>
      </c>
      <c r="Z127" s="383"/>
      <c r="AA127" s="377" t="s">
        <v>443</v>
      </c>
      <c r="AB127" s="378"/>
      <c r="AC127" s="394" t="s">
        <v>443</v>
      </c>
      <c r="AD127" s="395"/>
      <c r="AE127" s="378" t="s">
        <v>443</v>
      </c>
      <c r="AF127" s="378"/>
      <c r="AG127" s="391" t="s">
        <v>443</v>
      </c>
      <c r="AH127" s="378"/>
      <c r="AI127" s="394" t="s">
        <v>443</v>
      </c>
      <c r="AJ127" s="395"/>
      <c r="AK127" s="413" t="s">
        <v>134</v>
      </c>
      <c r="AL127" s="414"/>
      <c r="AM127" s="391" t="s">
        <v>443</v>
      </c>
      <c r="AN127" s="378"/>
      <c r="AO127" s="394" t="s">
        <v>443</v>
      </c>
      <c r="AP127" s="395"/>
      <c r="AQ127" s="413" t="s">
        <v>134</v>
      </c>
      <c r="AR127" s="414"/>
    </row>
    <row r="128" spans="1:74" s="32" customFormat="1" ht="13.5" customHeight="1">
      <c r="A128" s="488"/>
      <c r="B128" s="398" t="s">
        <v>127</v>
      </c>
      <c r="C128" s="399"/>
      <c r="D128" s="399"/>
      <c r="E128" s="399"/>
      <c r="F128" s="399"/>
      <c r="G128" s="399"/>
      <c r="H128" s="400"/>
      <c r="I128" s="391" t="s">
        <v>599</v>
      </c>
      <c r="J128" s="378"/>
      <c r="K128" s="394" t="s">
        <v>599</v>
      </c>
      <c r="L128" s="395"/>
      <c r="M128" s="378" t="s">
        <v>599</v>
      </c>
      <c r="N128" s="402"/>
      <c r="O128" s="391" t="s">
        <v>599</v>
      </c>
      <c r="P128" s="378"/>
      <c r="Q128" s="394" t="s">
        <v>599</v>
      </c>
      <c r="R128" s="395"/>
      <c r="S128" s="378" t="s">
        <v>599</v>
      </c>
      <c r="T128" s="402"/>
      <c r="U128" s="389" t="s">
        <v>79</v>
      </c>
      <c r="V128" s="383"/>
      <c r="W128" s="382" t="s">
        <v>79</v>
      </c>
      <c r="X128" s="383"/>
      <c r="Y128" s="382" t="s">
        <v>79</v>
      </c>
      <c r="Z128" s="383"/>
      <c r="AA128" s="377" t="s">
        <v>443</v>
      </c>
      <c r="AB128" s="378"/>
      <c r="AC128" s="394" t="s">
        <v>443</v>
      </c>
      <c r="AD128" s="395"/>
      <c r="AE128" s="378" t="s">
        <v>443</v>
      </c>
      <c r="AF128" s="378"/>
      <c r="AG128" s="391" t="s">
        <v>443</v>
      </c>
      <c r="AH128" s="378"/>
      <c r="AI128" s="394" t="s">
        <v>443</v>
      </c>
      <c r="AJ128" s="395"/>
      <c r="AK128" s="413" t="s">
        <v>134</v>
      </c>
      <c r="AL128" s="414"/>
      <c r="AM128" s="391" t="s">
        <v>443</v>
      </c>
      <c r="AN128" s="378"/>
      <c r="AO128" s="394" t="s">
        <v>443</v>
      </c>
      <c r="AP128" s="395"/>
      <c r="AQ128" s="413" t="s">
        <v>134</v>
      </c>
      <c r="AR128" s="414"/>
    </row>
    <row r="129" spans="1:69" s="32" customFormat="1" ht="13.5" customHeight="1">
      <c r="A129" s="488"/>
      <c r="B129" s="398" t="s">
        <v>128</v>
      </c>
      <c r="C129" s="399"/>
      <c r="D129" s="399"/>
      <c r="E129" s="399"/>
      <c r="F129" s="399"/>
      <c r="G129" s="399"/>
      <c r="H129" s="400"/>
      <c r="I129" s="391" t="s">
        <v>599</v>
      </c>
      <c r="J129" s="378"/>
      <c r="K129" s="394" t="s">
        <v>599</v>
      </c>
      <c r="L129" s="395"/>
      <c r="M129" s="390" t="s">
        <v>599</v>
      </c>
      <c r="N129" s="401"/>
      <c r="O129" s="391" t="s">
        <v>599</v>
      </c>
      <c r="P129" s="378"/>
      <c r="Q129" s="394" t="s">
        <v>599</v>
      </c>
      <c r="R129" s="395"/>
      <c r="S129" s="390" t="s">
        <v>599</v>
      </c>
      <c r="T129" s="401"/>
      <c r="U129" s="389" t="s">
        <v>79</v>
      </c>
      <c r="V129" s="383"/>
      <c r="W129" s="382" t="s">
        <v>79</v>
      </c>
      <c r="X129" s="383"/>
      <c r="Y129" s="382" t="s">
        <v>79</v>
      </c>
      <c r="Z129" s="383"/>
      <c r="AA129" s="377" t="s">
        <v>443</v>
      </c>
      <c r="AB129" s="378"/>
      <c r="AC129" s="380" t="s">
        <v>443</v>
      </c>
      <c r="AD129" s="381"/>
      <c r="AE129" s="390" t="s">
        <v>443</v>
      </c>
      <c r="AF129" s="390"/>
      <c r="AG129" s="391" t="s">
        <v>443</v>
      </c>
      <c r="AH129" s="378"/>
      <c r="AI129" s="394" t="s">
        <v>443</v>
      </c>
      <c r="AJ129" s="395"/>
      <c r="AK129" s="396" t="s">
        <v>134</v>
      </c>
      <c r="AL129" s="397"/>
      <c r="AM129" s="391" t="s">
        <v>443</v>
      </c>
      <c r="AN129" s="378"/>
      <c r="AO129" s="394" t="s">
        <v>443</v>
      </c>
      <c r="AP129" s="395"/>
      <c r="AQ129" s="396" t="s">
        <v>134</v>
      </c>
      <c r="AR129" s="397"/>
    </row>
    <row r="130" spans="1:69" s="32" customFormat="1" ht="13.5" customHeight="1">
      <c r="A130" s="488"/>
      <c r="B130" s="398" t="s">
        <v>129</v>
      </c>
      <c r="C130" s="399"/>
      <c r="D130" s="399"/>
      <c r="E130" s="399"/>
      <c r="F130" s="399"/>
      <c r="G130" s="399"/>
      <c r="H130" s="400"/>
      <c r="I130" s="391" t="s">
        <v>599</v>
      </c>
      <c r="J130" s="378"/>
      <c r="K130" s="379" t="s">
        <v>599</v>
      </c>
      <c r="L130" s="379"/>
      <c r="M130" s="390" t="s">
        <v>599</v>
      </c>
      <c r="N130" s="401"/>
      <c r="O130" s="391" t="s">
        <v>599</v>
      </c>
      <c r="P130" s="378"/>
      <c r="Q130" s="379" t="s">
        <v>599</v>
      </c>
      <c r="R130" s="379"/>
      <c r="S130" s="390" t="s">
        <v>599</v>
      </c>
      <c r="T130" s="401"/>
      <c r="U130" s="389" t="s">
        <v>79</v>
      </c>
      <c r="V130" s="383"/>
      <c r="W130" s="382" t="s">
        <v>79</v>
      </c>
      <c r="X130" s="383"/>
      <c r="Y130" s="382" t="s">
        <v>79</v>
      </c>
      <c r="Z130" s="383"/>
      <c r="AA130" s="377" t="s">
        <v>443</v>
      </c>
      <c r="AB130" s="378"/>
      <c r="AC130" s="387" t="s">
        <v>443</v>
      </c>
      <c r="AD130" s="388"/>
      <c r="AE130" s="390" t="s">
        <v>443</v>
      </c>
      <c r="AF130" s="390"/>
      <c r="AG130" s="391" t="s">
        <v>443</v>
      </c>
      <c r="AH130" s="378"/>
      <c r="AI130" s="392" t="s">
        <v>443</v>
      </c>
      <c r="AJ130" s="393"/>
      <c r="AK130" s="396" t="s">
        <v>134</v>
      </c>
      <c r="AL130" s="397"/>
      <c r="AM130" s="391" t="s">
        <v>443</v>
      </c>
      <c r="AN130" s="378"/>
      <c r="AO130" s="392" t="s">
        <v>443</v>
      </c>
      <c r="AP130" s="393"/>
      <c r="AQ130" s="396" t="s">
        <v>134</v>
      </c>
      <c r="AR130" s="397"/>
    </row>
    <row r="131" spans="1:69" s="32" customFormat="1" ht="13.5" customHeight="1">
      <c r="A131" s="488"/>
      <c r="B131" s="398" t="s">
        <v>130</v>
      </c>
      <c r="C131" s="399"/>
      <c r="D131" s="399"/>
      <c r="E131" s="399"/>
      <c r="F131" s="399"/>
      <c r="G131" s="399"/>
      <c r="H131" s="400"/>
      <c r="I131" s="460" t="s">
        <v>599</v>
      </c>
      <c r="J131" s="461"/>
      <c r="K131" s="379" t="s">
        <v>599</v>
      </c>
      <c r="L131" s="379"/>
      <c r="M131" s="390" t="s">
        <v>599</v>
      </c>
      <c r="N131" s="401"/>
      <c r="O131" s="460" t="s">
        <v>599</v>
      </c>
      <c r="P131" s="461"/>
      <c r="Q131" s="379" t="s">
        <v>599</v>
      </c>
      <c r="R131" s="379"/>
      <c r="S131" s="390" t="s">
        <v>599</v>
      </c>
      <c r="T131" s="401"/>
      <c r="U131" s="389" t="s">
        <v>79</v>
      </c>
      <c r="V131" s="383"/>
      <c r="W131" s="382" t="s">
        <v>79</v>
      </c>
      <c r="X131" s="383"/>
      <c r="Y131" s="382" t="s">
        <v>79</v>
      </c>
      <c r="Z131" s="383"/>
      <c r="AA131" s="464" t="s">
        <v>443</v>
      </c>
      <c r="AB131" s="390"/>
      <c r="AC131" s="387" t="s">
        <v>443</v>
      </c>
      <c r="AD131" s="388"/>
      <c r="AE131" s="390" t="s">
        <v>443</v>
      </c>
      <c r="AF131" s="390"/>
      <c r="AG131" s="467" t="s">
        <v>443</v>
      </c>
      <c r="AH131" s="390"/>
      <c r="AI131" s="387" t="s">
        <v>443</v>
      </c>
      <c r="AJ131" s="388"/>
      <c r="AK131" s="468" t="s">
        <v>134</v>
      </c>
      <c r="AL131" s="397"/>
      <c r="AM131" s="467" t="s">
        <v>443</v>
      </c>
      <c r="AN131" s="390"/>
      <c r="AO131" s="387" t="s">
        <v>443</v>
      </c>
      <c r="AP131" s="388"/>
      <c r="AQ131" s="396" t="s">
        <v>134</v>
      </c>
      <c r="AR131" s="397"/>
    </row>
    <row r="132" spans="1:69" s="32" customFormat="1" ht="13.5" customHeight="1">
      <c r="A132" s="488"/>
      <c r="B132" s="398" t="s">
        <v>131</v>
      </c>
      <c r="C132" s="399"/>
      <c r="D132" s="399"/>
      <c r="E132" s="399"/>
      <c r="F132" s="399"/>
      <c r="G132" s="399"/>
      <c r="H132" s="400"/>
      <c r="I132" s="460" t="s">
        <v>599</v>
      </c>
      <c r="J132" s="461"/>
      <c r="K132" s="379" t="s">
        <v>599</v>
      </c>
      <c r="L132" s="379"/>
      <c r="M132" s="390" t="s">
        <v>599</v>
      </c>
      <c r="N132" s="401"/>
      <c r="O132" s="460" t="s">
        <v>599</v>
      </c>
      <c r="P132" s="461"/>
      <c r="Q132" s="379" t="s">
        <v>599</v>
      </c>
      <c r="R132" s="379"/>
      <c r="S132" s="390" t="s">
        <v>599</v>
      </c>
      <c r="T132" s="401"/>
      <c r="U132" s="389" t="s">
        <v>79</v>
      </c>
      <c r="V132" s="383"/>
      <c r="W132" s="382" t="s">
        <v>79</v>
      </c>
      <c r="X132" s="383"/>
      <c r="Y132" s="382" t="s">
        <v>79</v>
      </c>
      <c r="Z132" s="383"/>
      <c r="AA132" s="464" t="s">
        <v>443</v>
      </c>
      <c r="AB132" s="390"/>
      <c r="AC132" s="465" t="s">
        <v>443</v>
      </c>
      <c r="AD132" s="466"/>
      <c r="AE132" s="390" t="s">
        <v>443</v>
      </c>
      <c r="AF132" s="390"/>
      <c r="AG132" s="467" t="s">
        <v>443</v>
      </c>
      <c r="AH132" s="390"/>
      <c r="AI132" s="387" t="s">
        <v>443</v>
      </c>
      <c r="AJ132" s="388"/>
      <c r="AK132" s="468" t="s">
        <v>134</v>
      </c>
      <c r="AL132" s="468"/>
      <c r="AM132" s="467" t="s">
        <v>443</v>
      </c>
      <c r="AN132" s="390"/>
      <c r="AO132" s="465" t="s">
        <v>443</v>
      </c>
      <c r="AP132" s="466"/>
      <c r="AQ132" s="396" t="s">
        <v>134</v>
      </c>
      <c r="AR132" s="397"/>
    </row>
    <row r="133" spans="1:69" s="32" customFormat="1" ht="13.5" customHeight="1" thickBot="1">
      <c r="A133" s="489"/>
      <c r="B133" s="481" t="s">
        <v>132</v>
      </c>
      <c r="C133" s="482"/>
      <c r="D133" s="482"/>
      <c r="E133" s="482"/>
      <c r="F133" s="482"/>
      <c r="G133" s="482"/>
      <c r="H133" s="483"/>
      <c r="I133" s="525" t="s">
        <v>599</v>
      </c>
      <c r="J133" s="454"/>
      <c r="K133" s="540" t="s">
        <v>599</v>
      </c>
      <c r="L133" s="540"/>
      <c r="M133" s="454" t="s">
        <v>599</v>
      </c>
      <c r="N133" s="471"/>
      <c r="O133" s="525" t="s">
        <v>599</v>
      </c>
      <c r="P133" s="454"/>
      <c r="Q133" s="540" t="s">
        <v>599</v>
      </c>
      <c r="R133" s="540"/>
      <c r="S133" s="454" t="s">
        <v>599</v>
      </c>
      <c r="T133" s="471"/>
      <c r="U133" s="551" t="s">
        <v>79</v>
      </c>
      <c r="V133" s="589"/>
      <c r="W133" s="549" t="s">
        <v>79</v>
      </c>
      <c r="X133" s="589"/>
      <c r="Y133" s="549" t="s">
        <v>79</v>
      </c>
      <c r="Z133" s="589"/>
      <c r="AA133" s="453" t="s">
        <v>443</v>
      </c>
      <c r="AB133" s="454"/>
      <c r="AC133" s="526" t="s">
        <v>443</v>
      </c>
      <c r="AD133" s="527"/>
      <c r="AE133" s="454" t="s">
        <v>443</v>
      </c>
      <c r="AF133" s="454"/>
      <c r="AG133" s="525" t="s">
        <v>443</v>
      </c>
      <c r="AH133" s="454"/>
      <c r="AI133" s="526" t="s">
        <v>443</v>
      </c>
      <c r="AJ133" s="527"/>
      <c r="AK133" s="454" t="s">
        <v>443</v>
      </c>
      <c r="AL133" s="454"/>
      <c r="AM133" s="525" t="s">
        <v>443</v>
      </c>
      <c r="AN133" s="454"/>
      <c r="AO133" s="526" t="s">
        <v>443</v>
      </c>
      <c r="AP133" s="527"/>
      <c r="AQ133" s="458" t="s">
        <v>134</v>
      </c>
      <c r="AR133" s="459"/>
    </row>
    <row r="134" spans="1:69">
      <c r="U134" s="530" t="s">
        <v>445</v>
      </c>
      <c r="V134" s="530"/>
      <c r="W134" s="530"/>
      <c r="X134" s="530"/>
      <c r="Y134" s="530"/>
      <c r="Z134" s="530"/>
      <c r="AA134" s="530" t="s">
        <v>446</v>
      </c>
      <c r="AB134" s="530"/>
      <c r="AC134" s="530"/>
      <c r="AD134" s="530"/>
      <c r="AE134" s="530"/>
      <c r="AF134" s="530"/>
      <c r="AG134" s="38"/>
      <c r="AH134" s="38"/>
      <c r="AI134" s="38"/>
      <c r="AJ134" s="38"/>
      <c r="AK134" s="36"/>
      <c r="AL134" s="36"/>
    </row>
    <row r="135" spans="1:69" ht="5.0999999999999996" customHeight="1">
      <c r="AJ135" s="39"/>
      <c r="AK135" s="39"/>
      <c r="AL135" s="39"/>
    </row>
    <row r="136" spans="1:69" ht="20.100000000000001" customHeight="1">
      <c r="B136" s="27" t="s">
        <v>450</v>
      </c>
      <c r="C136" s="27"/>
      <c r="D136" s="27"/>
      <c r="E136" s="27"/>
      <c r="Q136" s="24"/>
      <c r="R136" s="238"/>
      <c r="S136" s="238"/>
      <c r="T136" s="39"/>
      <c r="U136" s="39"/>
      <c r="V136" s="39"/>
      <c r="W136" s="39"/>
      <c r="X136" s="39"/>
      <c r="Y136" s="39"/>
      <c r="Z136" s="39"/>
      <c r="AA136" s="39"/>
      <c r="AB136" s="39"/>
      <c r="AC136" s="39"/>
      <c r="AD136" s="238"/>
      <c r="AE136" s="238"/>
      <c r="AF136" s="24"/>
      <c r="AG136" s="24"/>
      <c r="AH136" s="24"/>
      <c r="AI136" s="24"/>
      <c r="AJ136" s="24"/>
      <c r="AK136" s="24"/>
      <c r="AL136" s="24"/>
      <c r="AM136" s="24"/>
      <c r="AN136" s="24"/>
    </row>
    <row r="137" spans="1:69" ht="5.0999999999999996" customHeight="1" thickBot="1">
      <c r="B137" s="27"/>
      <c r="C137" s="27"/>
      <c r="D137" s="27"/>
      <c r="E137" s="27"/>
    </row>
    <row r="138" spans="1:69" s="32" customFormat="1" ht="15" customHeight="1">
      <c r="A138" s="416" t="s">
        <v>120</v>
      </c>
      <c r="B138" s="417"/>
      <c r="C138" s="417"/>
      <c r="D138" s="417"/>
      <c r="E138" s="417"/>
      <c r="F138" s="417"/>
      <c r="G138" s="417"/>
      <c r="H138" s="418"/>
      <c r="I138" s="406" t="s">
        <v>448</v>
      </c>
      <c r="J138" s="407"/>
      <c r="K138" s="407"/>
      <c r="L138" s="407"/>
      <c r="M138" s="407"/>
      <c r="N138" s="407"/>
      <c r="O138" s="407"/>
      <c r="P138" s="407"/>
      <c r="Q138" s="407"/>
      <c r="R138" s="407"/>
      <c r="S138" s="407"/>
      <c r="T138" s="408"/>
      <c r="U138" s="419" t="s">
        <v>447</v>
      </c>
      <c r="V138" s="420"/>
      <c r="W138" s="420"/>
      <c r="X138" s="420"/>
      <c r="Y138" s="420"/>
      <c r="Z138" s="420"/>
      <c r="AA138" s="420"/>
      <c r="AB138" s="420"/>
      <c r="AC138" s="420"/>
      <c r="AD138" s="420"/>
      <c r="AE138" s="420"/>
      <c r="AF138" s="420"/>
      <c r="AG138" s="420"/>
      <c r="AH138" s="420"/>
      <c r="AI138" s="420"/>
      <c r="AJ138" s="420"/>
      <c r="AK138" s="420"/>
      <c r="AL138" s="420"/>
      <c r="AM138" s="406" t="s">
        <v>579</v>
      </c>
      <c r="AN138" s="407"/>
      <c r="AO138" s="407"/>
      <c r="AP138" s="407"/>
      <c r="AQ138" s="407"/>
      <c r="AR138" s="408"/>
      <c r="AS138" s="406" t="s">
        <v>660</v>
      </c>
      <c r="AT138" s="407"/>
      <c r="AU138" s="407"/>
      <c r="AV138" s="407"/>
      <c r="AW138" s="407"/>
      <c r="AX138" s="408"/>
      <c r="BL138" s="621" t="s">
        <v>540</v>
      </c>
      <c r="BM138" s="622"/>
      <c r="BN138" s="622"/>
      <c r="BO138" s="622"/>
      <c r="BP138" s="622"/>
      <c r="BQ138" s="623"/>
    </row>
    <row r="139" spans="1:69" s="32" customFormat="1" ht="15" customHeight="1">
      <c r="A139" s="484" t="s">
        <v>121</v>
      </c>
      <c r="B139" s="485"/>
      <c r="C139" s="485"/>
      <c r="D139" s="485"/>
      <c r="E139" s="485"/>
      <c r="F139" s="485"/>
      <c r="G139" s="485"/>
      <c r="H139" s="486"/>
      <c r="I139" s="595" t="s">
        <v>431</v>
      </c>
      <c r="J139" s="476"/>
      <c r="K139" s="477" t="s">
        <v>26</v>
      </c>
      <c r="L139" s="476"/>
      <c r="M139" s="477" t="s">
        <v>432</v>
      </c>
      <c r="N139" s="591"/>
      <c r="O139" s="475" t="s">
        <v>431</v>
      </c>
      <c r="P139" s="476"/>
      <c r="Q139" s="477" t="s">
        <v>26</v>
      </c>
      <c r="R139" s="476"/>
      <c r="S139" s="477" t="s">
        <v>432</v>
      </c>
      <c r="T139" s="592"/>
      <c r="U139" s="595" t="s">
        <v>431</v>
      </c>
      <c r="V139" s="476"/>
      <c r="W139" s="385" t="s">
        <v>26</v>
      </c>
      <c r="X139" s="386"/>
      <c r="Y139" s="385" t="s">
        <v>432</v>
      </c>
      <c r="Z139" s="534"/>
      <c r="AA139" s="535" t="s">
        <v>431</v>
      </c>
      <c r="AB139" s="386"/>
      <c r="AC139" s="385" t="s">
        <v>26</v>
      </c>
      <c r="AD139" s="386"/>
      <c r="AE139" s="385" t="s">
        <v>432</v>
      </c>
      <c r="AF139" s="571"/>
      <c r="AG139" s="535" t="s">
        <v>431</v>
      </c>
      <c r="AH139" s="534"/>
      <c r="AI139" s="385" t="s">
        <v>26</v>
      </c>
      <c r="AJ139" s="386"/>
      <c r="AK139" s="591" t="s">
        <v>432</v>
      </c>
      <c r="AL139" s="591"/>
      <c r="AM139" s="462" t="s">
        <v>431</v>
      </c>
      <c r="AN139" s="386"/>
      <c r="AO139" s="385" t="s">
        <v>26</v>
      </c>
      <c r="AP139" s="386"/>
      <c r="AQ139" s="385" t="s">
        <v>432</v>
      </c>
      <c r="AR139" s="463"/>
      <c r="AS139" s="462" t="s">
        <v>431</v>
      </c>
      <c r="AT139" s="386"/>
      <c r="AU139" s="385" t="s">
        <v>26</v>
      </c>
      <c r="AV139" s="386"/>
      <c r="AW139" s="385" t="s">
        <v>432</v>
      </c>
      <c r="AX139" s="463"/>
      <c r="BL139" s="611" t="s">
        <v>541</v>
      </c>
      <c r="BM139" s="612"/>
      <c r="BN139" s="612"/>
      <c r="BO139" s="612"/>
      <c r="BP139" s="612"/>
      <c r="BQ139" s="613"/>
    </row>
    <row r="140" spans="1:69" s="32" customFormat="1" ht="15" customHeight="1" thickBot="1">
      <c r="A140" s="444" t="s">
        <v>133</v>
      </c>
      <c r="B140" s="445"/>
      <c r="C140" s="445"/>
      <c r="D140" s="445"/>
      <c r="E140" s="445"/>
      <c r="F140" s="445"/>
      <c r="G140" s="445"/>
      <c r="H140" s="446"/>
      <c r="I140" s="577" t="s">
        <v>536</v>
      </c>
      <c r="J140" s="593"/>
      <c r="K140" s="579" t="s">
        <v>537</v>
      </c>
      <c r="L140" s="593"/>
      <c r="M140" s="579" t="s">
        <v>536</v>
      </c>
      <c r="N140" s="578"/>
      <c r="O140" s="594" t="s">
        <v>437</v>
      </c>
      <c r="P140" s="593"/>
      <c r="Q140" s="579" t="s">
        <v>438</v>
      </c>
      <c r="R140" s="593"/>
      <c r="S140" s="579" t="s">
        <v>439</v>
      </c>
      <c r="T140" s="580"/>
      <c r="U140" s="447" t="s">
        <v>536</v>
      </c>
      <c r="V140" s="448"/>
      <c r="W140" s="449" t="s">
        <v>535</v>
      </c>
      <c r="X140" s="450"/>
      <c r="Y140" s="449" t="s">
        <v>536</v>
      </c>
      <c r="Z140" s="451"/>
      <c r="AA140" s="539" t="s">
        <v>433</v>
      </c>
      <c r="AB140" s="448"/>
      <c r="AC140" s="449" t="s">
        <v>434</v>
      </c>
      <c r="AD140" s="450"/>
      <c r="AE140" s="449" t="s">
        <v>435</v>
      </c>
      <c r="AF140" s="590"/>
      <c r="AG140" s="452" t="s">
        <v>436</v>
      </c>
      <c r="AH140" s="451"/>
      <c r="AI140" s="449" t="s">
        <v>433</v>
      </c>
      <c r="AJ140" s="450"/>
      <c r="AK140" s="538" t="s">
        <v>434</v>
      </c>
      <c r="AL140" s="538"/>
      <c r="AM140" s="440" t="s">
        <v>80</v>
      </c>
      <c r="AN140" s="443"/>
      <c r="AO140" s="442" t="s">
        <v>81</v>
      </c>
      <c r="AP140" s="443"/>
      <c r="AQ140" s="442" t="s">
        <v>82</v>
      </c>
      <c r="AR140" s="495"/>
      <c r="AS140" s="577" t="s">
        <v>437</v>
      </c>
      <c r="AT140" s="593"/>
      <c r="AU140" s="579" t="s">
        <v>438</v>
      </c>
      <c r="AV140" s="593"/>
      <c r="AW140" s="579" t="s">
        <v>439</v>
      </c>
      <c r="AX140" s="580"/>
      <c r="BL140" s="614" t="s">
        <v>121</v>
      </c>
      <c r="BM140" s="614"/>
      <c r="BN140" s="615"/>
      <c r="BO140" s="616" t="s">
        <v>26</v>
      </c>
      <c r="BP140" s="614"/>
      <c r="BQ140" s="614"/>
    </row>
    <row r="141" spans="1:69" s="32" customFormat="1" ht="13.5" customHeight="1">
      <c r="A141" s="487" t="s">
        <v>122</v>
      </c>
      <c r="B141" s="490" t="s">
        <v>481</v>
      </c>
      <c r="C141" s="491"/>
      <c r="D141" s="491"/>
      <c r="E141" s="491"/>
      <c r="F141" s="491"/>
      <c r="G141" s="491"/>
      <c r="H141" s="492"/>
      <c r="I141" s="582" t="s">
        <v>547</v>
      </c>
      <c r="J141" s="583"/>
      <c r="K141" s="583"/>
      <c r="L141" s="583"/>
      <c r="M141" s="583"/>
      <c r="N141" s="627"/>
      <c r="O141" s="558" t="s">
        <v>79</v>
      </c>
      <c r="P141" s="554"/>
      <c r="Q141" s="553" t="s">
        <v>79</v>
      </c>
      <c r="R141" s="554"/>
      <c r="S141" s="413" t="s">
        <v>134</v>
      </c>
      <c r="T141" s="414"/>
      <c r="U141" s="582" t="s">
        <v>546</v>
      </c>
      <c r="V141" s="583"/>
      <c r="W141" s="583"/>
      <c r="X141" s="583"/>
      <c r="Y141" s="583"/>
      <c r="Z141" s="583"/>
      <c r="AA141" s="569" t="s">
        <v>79</v>
      </c>
      <c r="AB141" s="570"/>
      <c r="AC141" s="553" t="s">
        <v>79</v>
      </c>
      <c r="AD141" s="554"/>
      <c r="AE141" s="555" t="s">
        <v>443</v>
      </c>
      <c r="AF141" s="556"/>
      <c r="AG141" s="569" t="s">
        <v>79</v>
      </c>
      <c r="AH141" s="570"/>
      <c r="AI141" s="574" t="s">
        <v>79</v>
      </c>
      <c r="AJ141" s="575"/>
      <c r="AK141" s="570" t="s">
        <v>79</v>
      </c>
      <c r="AL141" s="570"/>
      <c r="AM141" s="568" t="s">
        <v>444</v>
      </c>
      <c r="AN141" s="567"/>
      <c r="AO141" s="566" t="s">
        <v>444</v>
      </c>
      <c r="AP141" s="567"/>
      <c r="AQ141" s="378" t="s">
        <v>443</v>
      </c>
      <c r="AR141" s="402"/>
      <c r="AS141" s="563" t="s">
        <v>79</v>
      </c>
      <c r="AT141" s="554"/>
      <c r="AU141" s="553" t="s">
        <v>79</v>
      </c>
      <c r="AV141" s="554"/>
      <c r="AW141" s="564" t="s">
        <v>134</v>
      </c>
      <c r="AX141" s="565"/>
      <c r="BL141" s="617" t="s">
        <v>542</v>
      </c>
      <c r="BM141" s="618"/>
      <c r="BN141" s="618"/>
      <c r="BO141" s="619" t="s">
        <v>543</v>
      </c>
      <c r="BP141" s="618"/>
      <c r="BQ141" s="620"/>
    </row>
    <row r="142" spans="1:69" s="32" customFormat="1" ht="13.5" customHeight="1">
      <c r="A142" s="488"/>
      <c r="B142" s="398" t="s">
        <v>123</v>
      </c>
      <c r="C142" s="399"/>
      <c r="D142" s="399"/>
      <c r="E142" s="399"/>
      <c r="F142" s="399"/>
      <c r="G142" s="399"/>
      <c r="H142" s="400"/>
      <c r="I142" s="584"/>
      <c r="J142" s="585"/>
      <c r="K142" s="585"/>
      <c r="L142" s="585"/>
      <c r="M142" s="585"/>
      <c r="N142" s="628"/>
      <c r="O142" s="557" t="s">
        <v>444</v>
      </c>
      <c r="P142" s="474"/>
      <c r="Q142" s="394" t="s">
        <v>443</v>
      </c>
      <c r="R142" s="395"/>
      <c r="S142" s="413" t="s">
        <v>134</v>
      </c>
      <c r="T142" s="414"/>
      <c r="U142" s="584"/>
      <c r="V142" s="585"/>
      <c r="W142" s="585"/>
      <c r="X142" s="585"/>
      <c r="Y142" s="585"/>
      <c r="Z142" s="585"/>
      <c r="AA142" s="557" t="s">
        <v>79</v>
      </c>
      <c r="AB142" s="383"/>
      <c r="AC142" s="493" t="s">
        <v>443</v>
      </c>
      <c r="AD142" s="573"/>
      <c r="AE142" s="394" t="s">
        <v>443</v>
      </c>
      <c r="AF142" s="572"/>
      <c r="AG142" s="569" t="s">
        <v>79</v>
      </c>
      <c r="AH142" s="570"/>
      <c r="AI142" s="574" t="s">
        <v>79</v>
      </c>
      <c r="AJ142" s="575"/>
      <c r="AK142" s="570" t="s">
        <v>79</v>
      </c>
      <c r="AL142" s="570"/>
      <c r="AM142" s="389" t="s">
        <v>444</v>
      </c>
      <c r="AN142" s="383"/>
      <c r="AO142" s="394" t="s">
        <v>443</v>
      </c>
      <c r="AP142" s="395"/>
      <c r="AQ142" s="378" t="s">
        <v>443</v>
      </c>
      <c r="AR142" s="402"/>
      <c r="AS142" s="389" t="s">
        <v>444</v>
      </c>
      <c r="AT142" s="474"/>
      <c r="AU142" s="394" t="s">
        <v>443</v>
      </c>
      <c r="AV142" s="395"/>
      <c r="AW142" s="413" t="s">
        <v>134</v>
      </c>
      <c r="AX142" s="414"/>
      <c r="BL142" s="26"/>
      <c r="BM142" s="26"/>
      <c r="BN142" s="26"/>
      <c r="BO142" s="26"/>
      <c r="BP142" s="26"/>
      <c r="BQ142" s="26"/>
    </row>
    <row r="143" spans="1:69" s="32" customFormat="1" ht="13.5" customHeight="1">
      <c r="A143" s="488"/>
      <c r="B143" s="398" t="s">
        <v>124</v>
      </c>
      <c r="C143" s="399"/>
      <c r="D143" s="399"/>
      <c r="E143" s="399"/>
      <c r="F143" s="399"/>
      <c r="G143" s="399"/>
      <c r="H143" s="400"/>
      <c r="I143" s="584"/>
      <c r="J143" s="585"/>
      <c r="K143" s="585"/>
      <c r="L143" s="585"/>
      <c r="M143" s="585"/>
      <c r="N143" s="628"/>
      <c r="O143" s="377" t="s">
        <v>443</v>
      </c>
      <c r="P143" s="395"/>
      <c r="Q143" s="394" t="s">
        <v>443</v>
      </c>
      <c r="R143" s="395"/>
      <c r="S143" s="413" t="s">
        <v>134</v>
      </c>
      <c r="T143" s="414"/>
      <c r="U143" s="584"/>
      <c r="V143" s="585"/>
      <c r="W143" s="585"/>
      <c r="X143" s="585"/>
      <c r="Y143" s="585"/>
      <c r="Z143" s="585"/>
      <c r="AA143" s="377" t="s">
        <v>443</v>
      </c>
      <c r="AB143" s="378"/>
      <c r="AC143" s="394" t="s">
        <v>443</v>
      </c>
      <c r="AD143" s="378"/>
      <c r="AE143" s="394" t="s">
        <v>443</v>
      </c>
      <c r="AF143" s="572"/>
      <c r="AG143" s="569" t="s">
        <v>79</v>
      </c>
      <c r="AH143" s="570"/>
      <c r="AI143" s="574" t="s">
        <v>79</v>
      </c>
      <c r="AJ143" s="575"/>
      <c r="AK143" s="570" t="s">
        <v>79</v>
      </c>
      <c r="AL143" s="570"/>
      <c r="AM143" s="391" t="s">
        <v>443</v>
      </c>
      <c r="AN143" s="378"/>
      <c r="AO143" s="394" t="s">
        <v>443</v>
      </c>
      <c r="AP143" s="395"/>
      <c r="AQ143" s="378" t="s">
        <v>443</v>
      </c>
      <c r="AR143" s="402"/>
      <c r="AS143" s="391" t="s">
        <v>443</v>
      </c>
      <c r="AT143" s="395"/>
      <c r="AU143" s="394" t="s">
        <v>443</v>
      </c>
      <c r="AV143" s="395"/>
      <c r="AW143" s="413" t="s">
        <v>134</v>
      </c>
      <c r="AX143" s="414"/>
      <c r="BL143" s="621" t="s">
        <v>544</v>
      </c>
      <c r="BM143" s="622"/>
      <c r="BN143" s="622"/>
      <c r="BO143" s="622"/>
      <c r="BP143" s="622"/>
      <c r="BQ143" s="623"/>
    </row>
    <row r="144" spans="1:69" s="32" customFormat="1" ht="13.5" customHeight="1">
      <c r="A144" s="488"/>
      <c r="B144" s="398" t="s">
        <v>125</v>
      </c>
      <c r="C144" s="399"/>
      <c r="D144" s="399"/>
      <c r="E144" s="399"/>
      <c r="F144" s="399"/>
      <c r="G144" s="399"/>
      <c r="H144" s="400"/>
      <c r="I144" s="584"/>
      <c r="J144" s="585"/>
      <c r="K144" s="585"/>
      <c r="L144" s="585"/>
      <c r="M144" s="585"/>
      <c r="N144" s="628"/>
      <c r="O144" s="377" t="s">
        <v>443</v>
      </c>
      <c r="P144" s="395"/>
      <c r="Q144" s="394" t="s">
        <v>443</v>
      </c>
      <c r="R144" s="395"/>
      <c r="S144" s="413" t="s">
        <v>134</v>
      </c>
      <c r="T144" s="414"/>
      <c r="U144" s="584"/>
      <c r="V144" s="585"/>
      <c r="W144" s="585"/>
      <c r="X144" s="585"/>
      <c r="Y144" s="585"/>
      <c r="Z144" s="585"/>
      <c r="AA144" s="557" t="s">
        <v>79</v>
      </c>
      <c r="AB144" s="383"/>
      <c r="AC144" s="382" t="s">
        <v>79</v>
      </c>
      <c r="AD144" s="383"/>
      <c r="AE144" s="382" t="s">
        <v>79</v>
      </c>
      <c r="AF144" s="384"/>
      <c r="AG144" s="377" t="s">
        <v>443</v>
      </c>
      <c r="AH144" s="378"/>
      <c r="AI144" s="394" t="s">
        <v>443</v>
      </c>
      <c r="AJ144" s="395"/>
      <c r="AK144" s="378" t="s">
        <v>443</v>
      </c>
      <c r="AL144" s="378"/>
      <c r="AM144" s="391" t="s">
        <v>443</v>
      </c>
      <c r="AN144" s="395"/>
      <c r="AO144" s="394" t="s">
        <v>443</v>
      </c>
      <c r="AP144" s="395"/>
      <c r="AQ144" s="378" t="s">
        <v>443</v>
      </c>
      <c r="AR144" s="402"/>
      <c r="AS144" s="391" t="s">
        <v>443</v>
      </c>
      <c r="AT144" s="395"/>
      <c r="AU144" s="394" t="s">
        <v>443</v>
      </c>
      <c r="AV144" s="395"/>
      <c r="AW144" s="413" t="s">
        <v>134</v>
      </c>
      <c r="AX144" s="414"/>
      <c r="BL144" s="611" t="s">
        <v>541</v>
      </c>
      <c r="BM144" s="612"/>
      <c r="BN144" s="612"/>
      <c r="BO144" s="612"/>
      <c r="BP144" s="612"/>
      <c r="BQ144" s="613"/>
    </row>
    <row r="145" spans="1:69" s="32" customFormat="1" ht="13.5" customHeight="1">
      <c r="A145" s="488"/>
      <c r="B145" s="398" t="s">
        <v>126</v>
      </c>
      <c r="C145" s="399"/>
      <c r="D145" s="399"/>
      <c r="E145" s="399"/>
      <c r="F145" s="399"/>
      <c r="G145" s="399"/>
      <c r="H145" s="400"/>
      <c r="I145" s="584"/>
      <c r="J145" s="585"/>
      <c r="K145" s="585"/>
      <c r="L145" s="585"/>
      <c r="M145" s="585"/>
      <c r="N145" s="628"/>
      <c r="O145" s="377" t="s">
        <v>443</v>
      </c>
      <c r="P145" s="395"/>
      <c r="Q145" s="394" t="s">
        <v>443</v>
      </c>
      <c r="R145" s="395"/>
      <c r="S145" s="413" t="s">
        <v>134</v>
      </c>
      <c r="T145" s="414"/>
      <c r="U145" s="584"/>
      <c r="V145" s="585"/>
      <c r="W145" s="585"/>
      <c r="X145" s="585"/>
      <c r="Y145" s="585"/>
      <c r="Z145" s="585"/>
      <c r="AA145" s="557" t="s">
        <v>79</v>
      </c>
      <c r="AB145" s="383"/>
      <c r="AC145" s="382" t="s">
        <v>79</v>
      </c>
      <c r="AD145" s="383"/>
      <c r="AE145" s="382" t="s">
        <v>79</v>
      </c>
      <c r="AF145" s="384"/>
      <c r="AG145" s="377" t="s">
        <v>443</v>
      </c>
      <c r="AH145" s="395"/>
      <c r="AI145" s="394" t="s">
        <v>443</v>
      </c>
      <c r="AJ145" s="395"/>
      <c r="AK145" s="378" t="s">
        <v>443</v>
      </c>
      <c r="AL145" s="378"/>
      <c r="AM145" s="391" t="s">
        <v>443</v>
      </c>
      <c r="AN145" s="395"/>
      <c r="AO145" s="394" t="s">
        <v>443</v>
      </c>
      <c r="AP145" s="395"/>
      <c r="AQ145" s="378" t="s">
        <v>443</v>
      </c>
      <c r="AR145" s="402"/>
      <c r="AS145" s="391" t="s">
        <v>443</v>
      </c>
      <c r="AT145" s="395"/>
      <c r="AU145" s="394" t="s">
        <v>443</v>
      </c>
      <c r="AV145" s="395"/>
      <c r="AW145" s="413" t="s">
        <v>134</v>
      </c>
      <c r="AX145" s="414"/>
      <c r="BL145" s="614" t="s">
        <v>121</v>
      </c>
      <c r="BM145" s="614"/>
      <c r="BN145" s="615"/>
      <c r="BO145" s="616" t="s">
        <v>26</v>
      </c>
      <c r="BP145" s="614"/>
      <c r="BQ145" s="614"/>
    </row>
    <row r="146" spans="1:69" s="32" customFormat="1" ht="13.5" customHeight="1">
      <c r="A146" s="488"/>
      <c r="B146" s="398" t="s">
        <v>127</v>
      </c>
      <c r="C146" s="399"/>
      <c r="D146" s="399"/>
      <c r="E146" s="399"/>
      <c r="F146" s="399"/>
      <c r="G146" s="399"/>
      <c r="H146" s="400"/>
      <c r="I146" s="584"/>
      <c r="J146" s="585"/>
      <c r="K146" s="585"/>
      <c r="L146" s="585"/>
      <c r="M146" s="585"/>
      <c r="N146" s="628"/>
      <c r="O146" s="377" t="s">
        <v>443</v>
      </c>
      <c r="P146" s="378"/>
      <c r="Q146" s="394" t="s">
        <v>443</v>
      </c>
      <c r="R146" s="395"/>
      <c r="S146" s="413" t="s">
        <v>134</v>
      </c>
      <c r="T146" s="414"/>
      <c r="U146" s="584"/>
      <c r="V146" s="585"/>
      <c r="W146" s="585"/>
      <c r="X146" s="585"/>
      <c r="Y146" s="585"/>
      <c r="Z146" s="585"/>
      <c r="AA146" s="557" t="s">
        <v>79</v>
      </c>
      <c r="AB146" s="383"/>
      <c r="AC146" s="382" t="s">
        <v>79</v>
      </c>
      <c r="AD146" s="383"/>
      <c r="AE146" s="382" t="s">
        <v>79</v>
      </c>
      <c r="AF146" s="384"/>
      <c r="AG146" s="377" t="s">
        <v>443</v>
      </c>
      <c r="AH146" s="395"/>
      <c r="AI146" s="394" t="s">
        <v>443</v>
      </c>
      <c r="AJ146" s="395"/>
      <c r="AK146" s="378" t="s">
        <v>443</v>
      </c>
      <c r="AL146" s="378"/>
      <c r="AM146" s="391" t="s">
        <v>443</v>
      </c>
      <c r="AN146" s="395"/>
      <c r="AO146" s="394" t="s">
        <v>443</v>
      </c>
      <c r="AP146" s="395"/>
      <c r="AQ146" s="378" t="s">
        <v>443</v>
      </c>
      <c r="AR146" s="402"/>
      <c r="AS146" s="391" t="s">
        <v>443</v>
      </c>
      <c r="AT146" s="395"/>
      <c r="AU146" s="394" t="s">
        <v>443</v>
      </c>
      <c r="AV146" s="395"/>
      <c r="AW146" s="413" t="s">
        <v>134</v>
      </c>
      <c r="AX146" s="414"/>
      <c r="BL146" s="617" t="s">
        <v>542</v>
      </c>
      <c r="BM146" s="618"/>
      <c r="BN146" s="618"/>
      <c r="BO146" s="619" t="s">
        <v>545</v>
      </c>
      <c r="BP146" s="618"/>
      <c r="BQ146" s="620"/>
    </row>
    <row r="147" spans="1:69" s="32" customFormat="1" ht="13.5" customHeight="1">
      <c r="A147" s="488"/>
      <c r="B147" s="398" t="s">
        <v>128</v>
      </c>
      <c r="C147" s="399"/>
      <c r="D147" s="399"/>
      <c r="E147" s="399"/>
      <c r="F147" s="399"/>
      <c r="G147" s="399"/>
      <c r="H147" s="400"/>
      <c r="I147" s="584"/>
      <c r="J147" s="585"/>
      <c r="K147" s="585"/>
      <c r="L147" s="585"/>
      <c r="M147" s="585"/>
      <c r="N147" s="628"/>
      <c r="O147" s="377" t="s">
        <v>443</v>
      </c>
      <c r="P147" s="378"/>
      <c r="Q147" s="394" t="s">
        <v>443</v>
      </c>
      <c r="R147" s="395"/>
      <c r="S147" s="635" t="s">
        <v>444</v>
      </c>
      <c r="T147" s="636"/>
      <c r="U147" s="584"/>
      <c r="V147" s="585"/>
      <c r="W147" s="585"/>
      <c r="X147" s="585"/>
      <c r="Y147" s="585"/>
      <c r="Z147" s="585"/>
      <c r="AA147" s="557" t="s">
        <v>79</v>
      </c>
      <c r="AB147" s="383"/>
      <c r="AC147" s="382" t="s">
        <v>79</v>
      </c>
      <c r="AD147" s="383"/>
      <c r="AE147" s="382" t="s">
        <v>79</v>
      </c>
      <c r="AF147" s="384"/>
      <c r="AG147" s="377" t="s">
        <v>443</v>
      </c>
      <c r="AH147" s="395"/>
      <c r="AI147" s="380" t="s">
        <v>443</v>
      </c>
      <c r="AJ147" s="381"/>
      <c r="AK147" s="382" t="s">
        <v>79</v>
      </c>
      <c r="AL147" s="383"/>
      <c r="AM147" s="391" t="s">
        <v>443</v>
      </c>
      <c r="AN147" s="395"/>
      <c r="AO147" s="394" t="s">
        <v>443</v>
      </c>
      <c r="AP147" s="395"/>
      <c r="AQ147" s="390" t="s">
        <v>443</v>
      </c>
      <c r="AR147" s="401"/>
      <c r="AS147" s="391" t="s">
        <v>443</v>
      </c>
      <c r="AT147" s="395"/>
      <c r="AU147" s="394" t="s">
        <v>443</v>
      </c>
      <c r="AV147" s="395"/>
      <c r="AW147" s="396" t="s">
        <v>134</v>
      </c>
      <c r="AX147" s="397"/>
    </row>
    <row r="148" spans="1:69" s="32" customFormat="1" ht="13.5" customHeight="1">
      <c r="A148" s="488"/>
      <c r="B148" s="398" t="s">
        <v>129</v>
      </c>
      <c r="C148" s="399"/>
      <c r="D148" s="399"/>
      <c r="E148" s="399"/>
      <c r="F148" s="399"/>
      <c r="G148" s="399"/>
      <c r="H148" s="400"/>
      <c r="I148" s="584"/>
      <c r="J148" s="585"/>
      <c r="K148" s="585"/>
      <c r="L148" s="585"/>
      <c r="M148" s="585"/>
      <c r="N148" s="628"/>
      <c r="O148" s="638" t="s">
        <v>443</v>
      </c>
      <c r="P148" s="532"/>
      <c r="Q148" s="635" t="s">
        <v>444</v>
      </c>
      <c r="R148" s="639"/>
      <c r="S148" s="382" t="s">
        <v>444</v>
      </c>
      <c r="T148" s="626"/>
      <c r="U148" s="584"/>
      <c r="V148" s="585"/>
      <c r="W148" s="585"/>
      <c r="X148" s="585"/>
      <c r="Y148" s="585"/>
      <c r="Z148" s="585"/>
      <c r="AA148" s="557" t="s">
        <v>79</v>
      </c>
      <c r="AB148" s="383"/>
      <c r="AC148" s="382" t="s">
        <v>79</v>
      </c>
      <c r="AD148" s="383"/>
      <c r="AE148" s="382" t="s">
        <v>79</v>
      </c>
      <c r="AF148" s="384"/>
      <c r="AG148" s="377" t="s">
        <v>443</v>
      </c>
      <c r="AH148" s="395"/>
      <c r="AI148" s="382" t="s">
        <v>79</v>
      </c>
      <c r="AJ148" s="383"/>
      <c r="AK148" s="382" t="s">
        <v>79</v>
      </c>
      <c r="AL148" s="383"/>
      <c r="AM148" s="391" t="s">
        <v>443</v>
      </c>
      <c r="AN148" s="378"/>
      <c r="AO148" s="387" t="s">
        <v>443</v>
      </c>
      <c r="AP148" s="388"/>
      <c r="AQ148" s="390" t="s">
        <v>443</v>
      </c>
      <c r="AR148" s="401"/>
      <c r="AS148" s="391" t="s">
        <v>443</v>
      </c>
      <c r="AT148" s="395"/>
      <c r="AU148" s="387" t="s">
        <v>443</v>
      </c>
      <c r="AV148" s="388"/>
      <c r="AW148" s="396" t="s">
        <v>134</v>
      </c>
      <c r="AX148" s="397"/>
    </row>
    <row r="149" spans="1:69" s="32" customFormat="1" ht="13.5" customHeight="1">
      <c r="A149" s="488"/>
      <c r="B149" s="398" t="s">
        <v>130</v>
      </c>
      <c r="C149" s="399"/>
      <c r="D149" s="399"/>
      <c r="E149" s="399"/>
      <c r="F149" s="399"/>
      <c r="G149" s="399"/>
      <c r="H149" s="400"/>
      <c r="I149" s="584"/>
      <c r="J149" s="585"/>
      <c r="K149" s="585"/>
      <c r="L149" s="585"/>
      <c r="M149" s="585"/>
      <c r="N149" s="628"/>
      <c r="O149" s="557" t="s">
        <v>444</v>
      </c>
      <c r="P149" s="383"/>
      <c r="Q149" s="640" t="s">
        <v>444</v>
      </c>
      <c r="R149" s="640"/>
      <c r="S149" s="640" t="s">
        <v>444</v>
      </c>
      <c r="T149" s="641"/>
      <c r="U149" s="584"/>
      <c r="V149" s="585"/>
      <c r="W149" s="585"/>
      <c r="X149" s="585"/>
      <c r="Y149" s="585"/>
      <c r="Z149" s="585"/>
      <c r="AA149" s="557" t="s">
        <v>79</v>
      </c>
      <c r="AB149" s="383"/>
      <c r="AC149" s="382" t="s">
        <v>79</v>
      </c>
      <c r="AD149" s="383"/>
      <c r="AE149" s="382" t="s">
        <v>79</v>
      </c>
      <c r="AF149" s="384"/>
      <c r="AG149" s="557" t="s">
        <v>79</v>
      </c>
      <c r="AH149" s="474"/>
      <c r="AI149" s="382" t="s">
        <v>79</v>
      </c>
      <c r="AJ149" s="383"/>
      <c r="AK149" s="382" t="s">
        <v>79</v>
      </c>
      <c r="AL149" s="383"/>
      <c r="AM149" s="460" t="s">
        <v>443</v>
      </c>
      <c r="AN149" s="461"/>
      <c r="AO149" s="387" t="s">
        <v>443</v>
      </c>
      <c r="AP149" s="388"/>
      <c r="AQ149" s="390" t="s">
        <v>443</v>
      </c>
      <c r="AR149" s="401"/>
      <c r="AS149" s="467" t="s">
        <v>443</v>
      </c>
      <c r="AT149" s="388"/>
      <c r="AU149" s="387" t="s">
        <v>443</v>
      </c>
      <c r="AV149" s="388"/>
      <c r="AW149" s="396" t="s">
        <v>134</v>
      </c>
      <c r="AX149" s="397"/>
    </row>
    <row r="150" spans="1:69" s="32" customFormat="1" ht="13.5" customHeight="1">
      <c r="A150" s="488"/>
      <c r="B150" s="398" t="s">
        <v>131</v>
      </c>
      <c r="C150" s="399"/>
      <c r="D150" s="399"/>
      <c r="E150" s="399"/>
      <c r="F150" s="399"/>
      <c r="G150" s="399"/>
      <c r="H150" s="400"/>
      <c r="I150" s="584"/>
      <c r="J150" s="585"/>
      <c r="K150" s="585"/>
      <c r="L150" s="585"/>
      <c r="M150" s="585"/>
      <c r="N150" s="628"/>
      <c r="O150" s="557" t="s">
        <v>444</v>
      </c>
      <c r="P150" s="383"/>
      <c r="Q150" s="640" t="s">
        <v>444</v>
      </c>
      <c r="R150" s="640"/>
      <c r="S150" s="640" t="s">
        <v>444</v>
      </c>
      <c r="T150" s="641"/>
      <c r="U150" s="584"/>
      <c r="V150" s="585"/>
      <c r="W150" s="585"/>
      <c r="X150" s="585"/>
      <c r="Y150" s="585"/>
      <c r="Z150" s="585"/>
      <c r="AA150" s="557" t="s">
        <v>79</v>
      </c>
      <c r="AB150" s="383"/>
      <c r="AC150" s="382" t="s">
        <v>79</v>
      </c>
      <c r="AD150" s="383"/>
      <c r="AE150" s="382" t="s">
        <v>79</v>
      </c>
      <c r="AF150" s="384"/>
      <c r="AG150" s="557" t="s">
        <v>79</v>
      </c>
      <c r="AH150" s="474"/>
      <c r="AI150" s="382" t="s">
        <v>79</v>
      </c>
      <c r="AJ150" s="383"/>
      <c r="AK150" s="382" t="s">
        <v>79</v>
      </c>
      <c r="AL150" s="383"/>
      <c r="AM150" s="460" t="s">
        <v>443</v>
      </c>
      <c r="AN150" s="461"/>
      <c r="AO150" s="387" t="s">
        <v>443</v>
      </c>
      <c r="AP150" s="388"/>
      <c r="AQ150" s="390" t="s">
        <v>443</v>
      </c>
      <c r="AR150" s="401"/>
      <c r="AS150" s="467" t="s">
        <v>443</v>
      </c>
      <c r="AT150" s="388"/>
      <c r="AU150" s="387" t="s">
        <v>443</v>
      </c>
      <c r="AV150" s="388"/>
      <c r="AW150" s="396" t="s">
        <v>134</v>
      </c>
      <c r="AX150" s="397"/>
      <c r="AY150" s="180"/>
      <c r="AZ150" s="180"/>
      <c r="BA150" s="187"/>
      <c r="BB150" s="187"/>
      <c r="BC150" s="187"/>
      <c r="BD150" s="187"/>
    </row>
    <row r="151" spans="1:69" s="32" customFormat="1" ht="13.5" customHeight="1" thickBot="1">
      <c r="A151" s="489"/>
      <c r="B151" s="481" t="s">
        <v>132</v>
      </c>
      <c r="C151" s="482"/>
      <c r="D151" s="482"/>
      <c r="E151" s="482"/>
      <c r="F151" s="482"/>
      <c r="G151" s="482"/>
      <c r="H151" s="483"/>
      <c r="I151" s="586"/>
      <c r="J151" s="587"/>
      <c r="K151" s="587"/>
      <c r="L151" s="587"/>
      <c r="M151" s="587"/>
      <c r="N151" s="629"/>
      <c r="O151" s="588" t="s">
        <v>444</v>
      </c>
      <c r="P151" s="589"/>
      <c r="Q151" s="642" t="s">
        <v>444</v>
      </c>
      <c r="R151" s="642"/>
      <c r="S151" s="642" t="s">
        <v>444</v>
      </c>
      <c r="T151" s="643"/>
      <c r="U151" s="586"/>
      <c r="V151" s="587"/>
      <c r="W151" s="587"/>
      <c r="X151" s="587"/>
      <c r="Y151" s="587"/>
      <c r="Z151" s="587"/>
      <c r="AA151" s="588" t="s">
        <v>79</v>
      </c>
      <c r="AB151" s="589"/>
      <c r="AC151" s="549" t="s">
        <v>79</v>
      </c>
      <c r="AD151" s="589"/>
      <c r="AE151" s="549" t="s">
        <v>79</v>
      </c>
      <c r="AF151" s="552"/>
      <c r="AG151" s="588" t="s">
        <v>79</v>
      </c>
      <c r="AH151" s="550"/>
      <c r="AI151" s="549" t="s">
        <v>79</v>
      </c>
      <c r="AJ151" s="589"/>
      <c r="AK151" s="549" t="s">
        <v>79</v>
      </c>
      <c r="AL151" s="589"/>
      <c r="AM151" s="525" t="s">
        <v>443</v>
      </c>
      <c r="AN151" s="454"/>
      <c r="AO151" s="526" t="s">
        <v>443</v>
      </c>
      <c r="AP151" s="527"/>
      <c r="AQ151" s="454" t="s">
        <v>443</v>
      </c>
      <c r="AR151" s="471"/>
      <c r="AS151" s="525" t="s">
        <v>443</v>
      </c>
      <c r="AT151" s="457"/>
      <c r="AU151" s="456" t="s">
        <v>443</v>
      </c>
      <c r="AV151" s="457"/>
      <c r="AW151" s="458" t="s">
        <v>134</v>
      </c>
      <c r="AX151" s="459"/>
      <c r="AY151" s="179"/>
      <c r="AZ151" s="179"/>
      <c r="BA151" s="187"/>
      <c r="BB151" s="187"/>
      <c r="BC151" s="187"/>
      <c r="BD151" s="187"/>
    </row>
    <row r="152" spans="1:69">
      <c r="O152" s="530" t="s">
        <v>538</v>
      </c>
      <c r="P152" s="530"/>
      <c r="Q152" s="530"/>
      <c r="R152" s="530"/>
      <c r="S152" s="530"/>
      <c r="T152" s="530"/>
      <c r="AA152" s="530" t="s">
        <v>445</v>
      </c>
      <c r="AB152" s="530"/>
      <c r="AC152" s="530"/>
      <c r="AD152" s="530"/>
      <c r="AE152" s="530"/>
      <c r="AF152" s="530"/>
      <c r="AG152" s="530" t="s">
        <v>449</v>
      </c>
      <c r="AH152" s="530"/>
      <c r="AI152" s="530"/>
      <c r="AJ152" s="530"/>
      <c r="AK152" s="530"/>
      <c r="AL152" s="530"/>
    </row>
    <row r="153" spans="1:69" s="26" customFormat="1" ht="5.0999999999999996" customHeight="1" thickBot="1">
      <c r="AI153" s="40"/>
      <c r="AJ153" s="40"/>
    </row>
    <row r="154" spans="1:69" s="32" customFormat="1" ht="15" customHeight="1">
      <c r="A154" s="416" t="s">
        <v>120</v>
      </c>
      <c r="B154" s="417"/>
      <c r="C154" s="417"/>
      <c r="D154" s="417"/>
      <c r="E154" s="417"/>
      <c r="F154" s="417"/>
      <c r="G154" s="417"/>
      <c r="H154" s="418"/>
      <c r="I154" s="419" t="s">
        <v>659</v>
      </c>
      <c r="J154" s="420"/>
      <c r="K154" s="420"/>
      <c r="L154" s="420"/>
      <c r="M154" s="420"/>
      <c r="N154" s="420"/>
      <c r="O154" s="420"/>
      <c r="P154" s="420"/>
      <c r="Q154" s="420"/>
      <c r="R154" s="420"/>
      <c r="S154" s="420"/>
      <c r="T154" s="581"/>
      <c r="U154" s="406" t="s">
        <v>452</v>
      </c>
      <c r="V154" s="407"/>
      <c r="W154" s="407"/>
      <c r="X154" s="407"/>
      <c r="Y154" s="407"/>
      <c r="Z154" s="408"/>
      <c r="AA154" s="419" t="s">
        <v>451</v>
      </c>
      <c r="AB154" s="420"/>
      <c r="AC154" s="420"/>
      <c r="AD154" s="420"/>
      <c r="AE154" s="420"/>
      <c r="AF154" s="420"/>
      <c r="AG154" s="420"/>
      <c r="AH154" s="420"/>
      <c r="AI154" s="420"/>
      <c r="AJ154" s="420"/>
      <c r="AK154" s="420"/>
      <c r="AL154" s="581"/>
      <c r="AM154" s="406" t="s">
        <v>534</v>
      </c>
      <c r="AN154" s="407"/>
      <c r="AO154" s="407"/>
      <c r="AP154" s="407"/>
      <c r="AQ154" s="407"/>
      <c r="AR154" s="407"/>
      <c r="AS154" s="407"/>
      <c r="AT154" s="407"/>
      <c r="AU154" s="407"/>
      <c r="AV154" s="407"/>
      <c r="AW154" s="407"/>
      <c r="AX154" s="408"/>
    </row>
    <row r="155" spans="1:69" s="32" customFormat="1" ht="15" customHeight="1">
      <c r="A155" s="484" t="s">
        <v>121</v>
      </c>
      <c r="B155" s="485"/>
      <c r="C155" s="485"/>
      <c r="D155" s="485"/>
      <c r="E155" s="485"/>
      <c r="F155" s="485"/>
      <c r="G155" s="485"/>
      <c r="H155" s="486"/>
      <c r="I155" s="462" t="s">
        <v>431</v>
      </c>
      <c r="J155" s="386"/>
      <c r="K155" s="385" t="s">
        <v>26</v>
      </c>
      <c r="L155" s="386"/>
      <c r="M155" s="385" t="s">
        <v>432</v>
      </c>
      <c r="N155" s="571"/>
      <c r="O155" s="535" t="s">
        <v>431</v>
      </c>
      <c r="P155" s="386"/>
      <c r="Q155" s="385" t="s">
        <v>26</v>
      </c>
      <c r="R155" s="386"/>
      <c r="S155" s="385" t="s">
        <v>432</v>
      </c>
      <c r="T155" s="463"/>
      <c r="U155" s="462" t="s">
        <v>431</v>
      </c>
      <c r="V155" s="386"/>
      <c r="W155" s="385" t="s">
        <v>26</v>
      </c>
      <c r="X155" s="386"/>
      <c r="Y155" s="385" t="s">
        <v>432</v>
      </c>
      <c r="Z155" s="463"/>
      <c r="AA155" s="462" t="s">
        <v>431</v>
      </c>
      <c r="AB155" s="386"/>
      <c r="AC155" s="385" t="s">
        <v>26</v>
      </c>
      <c r="AD155" s="386"/>
      <c r="AE155" s="385" t="s">
        <v>432</v>
      </c>
      <c r="AF155" s="571"/>
      <c r="AG155" s="535" t="s">
        <v>431</v>
      </c>
      <c r="AH155" s="386"/>
      <c r="AI155" s="385" t="s">
        <v>26</v>
      </c>
      <c r="AJ155" s="386"/>
      <c r="AK155" s="385" t="s">
        <v>432</v>
      </c>
      <c r="AL155" s="463"/>
      <c r="AM155" s="595" t="s">
        <v>431</v>
      </c>
      <c r="AN155" s="476"/>
      <c r="AO155" s="477" t="s">
        <v>26</v>
      </c>
      <c r="AP155" s="476"/>
      <c r="AQ155" s="477" t="s">
        <v>432</v>
      </c>
      <c r="AR155" s="591"/>
      <c r="AS155" s="475" t="s">
        <v>431</v>
      </c>
      <c r="AT155" s="476"/>
      <c r="AU155" s="477" t="s">
        <v>26</v>
      </c>
      <c r="AV155" s="476"/>
      <c r="AW155" s="477" t="s">
        <v>432</v>
      </c>
      <c r="AX155" s="592"/>
    </row>
    <row r="156" spans="1:69" s="32" customFormat="1" ht="15" customHeight="1" thickBot="1">
      <c r="A156" s="444" t="s">
        <v>133</v>
      </c>
      <c r="B156" s="445"/>
      <c r="C156" s="445"/>
      <c r="D156" s="445"/>
      <c r="E156" s="445"/>
      <c r="F156" s="445"/>
      <c r="G156" s="445"/>
      <c r="H156" s="446"/>
      <c r="I156" s="447" t="s">
        <v>436</v>
      </c>
      <c r="J156" s="448"/>
      <c r="K156" s="455" t="s">
        <v>433</v>
      </c>
      <c r="L156" s="448"/>
      <c r="M156" s="455" t="s">
        <v>434</v>
      </c>
      <c r="N156" s="633"/>
      <c r="O156" s="539" t="s">
        <v>453</v>
      </c>
      <c r="P156" s="448"/>
      <c r="Q156" s="455" t="s">
        <v>436</v>
      </c>
      <c r="R156" s="448"/>
      <c r="S156" s="455" t="s">
        <v>433</v>
      </c>
      <c r="T156" s="624"/>
      <c r="U156" s="577" t="s">
        <v>437</v>
      </c>
      <c r="V156" s="593"/>
      <c r="W156" s="579" t="s">
        <v>438</v>
      </c>
      <c r="X156" s="593"/>
      <c r="Y156" s="579" t="s">
        <v>439</v>
      </c>
      <c r="Z156" s="580"/>
      <c r="AA156" s="447" t="s">
        <v>436</v>
      </c>
      <c r="AB156" s="448"/>
      <c r="AC156" s="455" t="s">
        <v>433</v>
      </c>
      <c r="AD156" s="448"/>
      <c r="AE156" s="455" t="s">
        <v>434</v>
      </c>
      <c r="AF156" s="633"/>
      <c r="AG156" s="539" t="s">
        <v>453</v>
      </c>
      <c r="AH156" s="448"/>
      <c r="AI156" s="455" t="s">
        <v>436</v>
      </c>
      <c r="AJ156" s="448"/>
      <c r="AK156" s="455" t="s">
        <v>433</v>
      </c>
      <c r="AL156" s="624"/>
      <c r="AM156" s="577" t="s">
        <v>536</v>
      </c>
      <c r="AN156" s="593"/>
      <c r="AO156" s="579" t="s">
        <v>537</v>
      </c>
      <c r="AP156" s="593"/>
      <c r="AQ156" s="579" t="s">
        <v>536</v>
      </c>
      <c r="AR156" s="578"/>
      <c r="AS156" s="594" t="s">
        <v>437</v>
      </c>
      <c r="AT156" s="593"/>
      <c r="AU156" s="579" t="s">
        <v>438</v>
      </c>
      <c r="AV156" s="593"/>
      <c r="AW156" s="579" t="s">
        <v>439</v>
      </c>
      <c r="AX156" s="580"/>
    </row>
    <row r="157" spans="1:69" s="32" customFormat="1" ht="13.5" customHeight="1">
      <c r="A157" s="487" t="s">
        <v>122</v>
      </c>
      <c r="B157" s="490" t="s">
        <v>480</v>
      </c>
      <c r="C157" s="491"/>
      <c r="D157" s="491"/>
      <c r="E157" s="491"/>
      <c r="F157" s="491"/>
      <c r="G157" s="491"/>
      <c r="H157" s="492"/>
      <c r="I157" s="563" t="s">
        <v>79</v>
      </c>
      <c r="J157" s="554"/>
      <c r="K157" s="553" t="s">
        <v>79</v>
      </c>
      <c r="L157" s="554"/>
      <c r="M157" s="555" t="s">
        <v>443</v>
      </c>
      <c r="N157" s="556"/>
      <c r="O157" s="558" t="s">
        <v>79</v>
      </c>
      <c r="P157" s="554"/>
      <c r="Q157" s="553" t="s">
        <v>79</v>
      </c>
      <c r="R157" s="554"/>
      <c r="S157" s="553" t="s">
        <v>79</v>
      </c>
      <c r="T157" s="562"/>
      <c r="U157" s="563" t="s">
        <v>79</v>
      </c>
      <c r="V157" s="554"/>
      <c r="W157" s="553" t="s">
        <v>79</v>
      </c>
      <c r="X157" s="554"/>
      <c r="Y157" s="564" t="s">
        <v>134</v>
      </c>
      <c r="Z157" s="565"/>
      <c r="AA157" s="563" t="s">
        <v>79</v>
      </c>
      <c r="AB157" s="554"/>
      <c r="AC157" s="553" t="s">
        <v>79</v>
      </c>
      <c r="AD157" s="554"/>
      <c r="AE157" s="555" t="s">
        <v>443</v>
      </c>
      <c r="AF157" s="556"/>
      <c r="AG157" s="558" t="s">
        <v>79</v>
      </c>
      <c r="AH157" s="554"/>
      <c r="AI157" s="553" t="s">
        <v>79</v>
      </c>
      <c r="AJ157" s="554"/>
      <c r="AK157" s="553" t="s">
        <v>79</v>
      </c>
      <c r="AL157" s="562"/>
      <c r="AM157" s="582" t="s">
        <v>549</v>
      </c>
      <c r="AN157" s="583"/>
      <c r="AO157" s="583"/>
      <c r="AP157" s="583"/>
      <c r="AQ157" s="583"/>
      <c r="AR157" s="627"/>
      <c r="AS157" s="558" t="s">
        <v>79</v>
      </c>
      <c r="AT157" s="554"/>
      <c r="AU157" s="553" t="s">
        <v>79</v>
      </c>
      <c r="AV157" s="554"/>
      <c r="AW157" s="413" t="s">
        <v>134</v>
      </c>
      <c r="AX157" s="414"/>
    </row>
    <row r="158" spans="1:69" s="32" customFormat="1" ht="13.5" customHeight="1">
      <c r="A158" s="488"/>
      <c r="B158" s="398" t="s">
        <v>123</v>
      </c>
      <c r="C158" s="399"/>
      <c r="D158" s="399"/>
      <c r="E158" s="399"/>
      <c r="F158" s="399"/>
      <c r="G158" s="399"/>
      <c r="H158" s="400"/>
      <c r="I158" s="389" t="s">
        <v>79</v>
      </c>
      <c r="J158" s="474"/>
      <c r="K158" s="394" t="s">
        <v>443</v>
      </c>
      <c r="L158" s="395"/>
      <c r="M158" s="394" t="s">
        <v>443</v>
      </c>
      <c r="N158" s="572"/>
      <c r="O158" s="557" t="s">
        <v>79</v>
      </c>
      <c r="P158" s="474"/>
      <c r="Q158" s="382" t="s">
        <v>79</v>
      </c>
      <c r="R158" s="474"/>
      <c r="S158" s="382" t="s">
        <v>79</v>
      </c>
      <c r="T158" s="626"/>
      <c r="U158" s="389" t="s">
        <v>444</v>
      </c>
      <c r="V158" s="474"/>
      <c r="W158" s="394" t="s">
        <v>443</v>
      </c>
      <c r="X158" s="395"/>
      <c r="Y158" s="413" t="s">
        <v>134</v>
      </c>
      <c r="Z158" s="414"/>
      <c r="AA158" s="389" t="s">
        <v>79</v>
      </c>
      <c r="AB158" s="474"/>
      <c r="AC158" s="394" t="s">
        <v>443</v>
      </c>
      <c r="AD158" s="395"/>
      <c r="AE158" s="394" t="s">
        <v>443</v>
      </c>
      <c r="AF158" s="572"/>
      <c r="AG158" s="557" t="s">
        <v>79</v>
      </c>
      <c r="AH158" s="474"/>
      <c r="AI158" s="382" t="s">
        <v>79</v>
      </c>
      <c r="AJ158" s="474"/>
      <c r="AK158" s="382" t="s">
        <v>79</v>
      </c>
      <c r="AL158" s="626"/>
      <c r="AM158" s="584"/>
      <c r="AN158" s="585"/>
      <c r="AO158" s="585"/>
      <c r="AP158" s="585"/>
      <c r="AQ158" s="585"/>
      <c r="AR158" s="628"/>
      <c r="AS158" s="557" t="s">
        <v>444</v>
      </c>
      <c r="AT158" s="474"/>
      <c r="AU158" s="394" t="s">
        <v>443</v>
      </c>
      <c r="AV158" s="395"/>
      <c r="AW158" s="413" t="s">
        <v>134</v>
      </c>
      <c r="AX158" s="414"/>
    </row>
    <row r="159" spans="1:69" s="32" customFormat="1" ht="13.5" customHeight="1">
      <c r="A159" s="488"/>
      <c r="B159" s="398" t="s">
        <v>124</v>
      </c>
      <c r="C159" s="399"/>
      <c r="D159" s="399"/>
      <c r="E159" s="399"/>
      <c r="F159" s="399"/>
      <c r="G159" s="399"/>
      <c r="H159" s="400"/>
      <c r="I159" s="391" t="s">
        <v>443</v>
      </c>
      <c r="J159" s="395"/>
      <c r="K159" s="394" t="s">
        <v>443</v>
      </c>
      <c r="L159" s="395"/>
      <c r="M159" s="394" t="s">
        <v>443</v>
      </c>
      <c r="N159" s="572"/>
      <c r="O159" s="557" t="s">
        <v>79</v>
      </c>
      <c r="P159" s="474"/>
      <c r="Q159" s="382" t="s">
        <v>79</v>
      </c>
      <c r="R159" s="474"/>
      <c r="S159" s="382" t="s">
        <v>79</v>
      </c>
      <c r="T159" s="626"/>
      <c r="U159" s="391" t="s">
        <v>443</v>
      </c>
      <c r="V159" s="395"/>
      <c r="W159" s="394" t="s">
        <v>443</v>
      </c>
      <c r="X159" s="395"/>
      <c r="Y159" s="413" t="s">
        <v>134</v>
      </c>
      <c r="Z159" s="414"/>
      <c r="AA159" s="391" t="s">
        <v>443</v>
      </c>
      <c r="AB159" s="395"/>
      <c r="AC159" s="394" t="s">
        <v>443</v>
      </c>
      <c r="AD159" s="395"/>
      <c r="AE159" s="394" t="s">
        <v>443</v>
      </c>
      <c r="AF159" s="572"/>
      <c r="AG159" s="557" t="s">
        <v>79</v>
      </c>
      <c r="AH159" s="474"/>
      <c r="AI159" s="382" t="s">
        <v>79</v>
      </c>
      <c r="AJ159" s="474"/>
      <c r="AK159" s="382" t="s">
        <v>79</v>
      </c>
      <c r="AL159" s="626"/>
      <c r="AM159" s="584"/>
      <c r="AN159" s="585"/>
      <c r="AO159" s="585"/>
      <c r="AP159" s="585"/>
      <c r="AQ159" s="585"/>
      <c r="AR159" s="628"/>
      <c r="AS159" s="377" t="s">
        <v>443</v>
      </c>
      <c r="AT159" s="395"/>
      <c r="AU159" s="394" t="s">
        <v>443</v>
      </c>
      <c r="AV159" s="395"/>
      <c r="AW159" s="413" t="s">
        <v>134</v>
      </c>
      <c r="AX159" s="414"/>
    </row>
    <row r="160" spans="1:69" s="32" customFormat="1" ht="13.5" customHeight="1">
      <c r="A160" s="488"/>
      <c r="B160" s="398" t="s">
        <v>125</v>
      </c>
      <c r="C160" s="399"/>
      <c r="D160" s="399"/>
      <c r="E160" s="399"/>
      <c r="F160" s="399"/>
      <c r="G160" s="399"/>
      <c r="H160" s="400"/>
      <c r="I160" s="389" t="s">
        <v>79</v>
      </c>
      <c r="J160" s="474"/>
      <c r="K160" s="382" t="s">
        <v>79</v>
      </c>
      <c r="L160" s="474"/>
      <c r="M160" s="382" t="s">
        <v>79</v>
      </c>
      <c r="N160" s="384"/>
      <c r="O160" s="377" t="s">
        <v>443</v>
      </c>
      <c r="P160" s="395"/>
      <c r="Q160" s="394" t="s">
        <v>443</v>
      </c>
      <c r="R160" s="395"/>
      <c r="S160" s="394" t="s">
        <v>443</v>
      </c>
      <c r="T160" s="402"/>
      <c r="U160" s="391" t="s">
        <v>443</v>
      </c>
      <c r="V160" s="395"/>
      <c r="W160" s="394" t="s">
        <v>443</v>
      </c>
      <c r="X160" s="395"/>
      <c r="Y160" s="413" t="s">
        <v>134</v>
      </c>
      <c r="Z160" s="414"/>
      <c r="AA160" s="389" t="s">
        <v>79</v>
      </c>
      <c r="AB160" s="474"/>
      <c r="AC160" s="382" t="s">
        <v>79</v>
      </c>
      <c r="AD160" s="474"/>
      <c r="AE160" s="382" t="s">
        <v>79</v>
      </c>
      <c r="AF160" s="384"/>
      <c r="AG160" s="377" t="s">
        <v>443</v>
      </c>
      <c r="AH160" s="395"/>
      <c r="AI160" s="394" t="s">
        <v>443</v>
      </c>
      <c r="AJ160" s="395"/>
      <c r="AK160" s="394" t="s">
        <v>443</v>
      </c>
      <c r="AL160" s="402"/>
      <c r="AM160" s="584"/>
      <c r="AN160" s="585"/>
      <c r="AO160" s="585"/>
      <c r="AP160" s="585"/>
      <c r="AQ160" s="585"/>
      <c r="AR160" s="628"/>
      <c r="AS160" s="377" t="s">
        <v>443</v>
      </c>
      <c r="AT160" s="395"/>
      <c r="AU160" s="394" t="s">
        <v>443</v>
      </c>
      <c r="AV160" s="395"/>
      <c r="AW160" s="413" t="s">
        <v>134</v>
      </c>
      <c r="AX160" s="414"/>
    </row>
    <row r="161" spans="1:56" s="32" customFormat="1" ht="13.5" customHeight="1">
      <c r="A161" s="488"/>
      <c r="B161" s="398" t="s">
        <v>126</v>
      </c>
      <c r="C161" s="399"/>
      <c r="D161" s="399"/>
      <c r="E161" s="399"/>
      <c r="F161" s="399"/>
      <c r="G161" s="399"/>
      <c r="H161" s="400"/>
      <c r="I161" s="389" t="s">
        <v>79</v>
      </c>
      <c r="J161" s="474"/>
      <c r="K161" s="382" t="s">
        <v>79</v>
      </c>
      <c r="L161" s="474"/>
      <c r="M161" s="382" t="s">
        <v>79</v>
      </c>
      <c r="N161" s="384"/>
      <c r="O161" s="377" t="s">
        <v>443</v>
      </c>
      <c r="P161" s="395"/>
      <c r="Q161" s="394" t="s">
        <v>443</v>
      </c>
      <c r="R161" s="395"/>
      <c r="S161" s="394" t="s">
        <v>443</v>
      </c>
      <c r="T161" s="402"/>
      <c r="U161" s="391" t="s">
        <v>443</v>
      </c>
      <c r="V161" s="395"/>
      <c r="W161" s="394" t="s">
        <v>443</v>
      </c>
      <c r="X161" s="395"/>
      <c r="Y161" s="413" t="s">
        <v>134</v>
      </c>
      <c r="Z161" s="414"/>
      <c r="AA161" s="389" t="s">
        <v>79</v>
      </c>
      <c r="AB161" s="474"/>
      <c r="AC161" s="382" t="s">
        <v>79</v>
      </c>
      <c r="AD161" s="474"/>
      <c r="AE161" s="382" t="s">
        <v>79</v>
      </c>
      <c r="AF161" s="384"/>
      <c r="AG161" s="377" t="s">
        <v>443</v>
      </c>
      <c r="AH161" s="395"/>
      <c r="AI161" s="394" t="s">
        <v>443</v>
      </c>
      <c r="AJ161" s="395"/>
      <c r="AK161" s="394" t="s">
        <v>443</v>
      </c>
      <c r="AL161" s="402"/>
      <c r="AM161" s="584"/>
      <c r="AN161" s="585"/>
      <c r="AO161" s="585"/>
      <c r="AP161" s="585"/>
      <c r="AQ161" s="585"/>
      <c r="AR161" s="628"/>
      <c r="AS161" s="377" t="s">
        <v>443</v>
      </c>
      <c r="AT161" s="395"/>
      <c r="AU161" s="394" t="s">
        <v>443</v>
      </c>
      <c r="AV161" s="395"/>
      <c r="AW161" s="413" t="s">
        <v>134</v>
      </c>
      <c r="AX161" s="414"/>
    </row>
    <row r="162" spans="1:56" s="32" customFormat="1" ht="13.5" customHeight="1">
      <c r="A162" s="488"/>
      <c r="B162" s="398" t="s">
        <v>127</v>
      </c>
      <c r="C162" s="399"/>
      <c r="D162" s="399"/>
      <c r="E162" s="399"/>
      <c r="F162" s="399"/>
      <c r="G162" s="399"/>
      <c r="H162" s="400"/>
      <c r="I162" s="389" t="s">
        <v>79</v>
      </c>
      <c r="J162" s="474"/>
      <c r="K162" s="382" t="s">
        <v>79</v>
      </c>
      <c r="L162" s="474"/>
      <c r="M162" s="382" t="s">
        <v>79</v>
      </c>
      <c r="N162" s="384"/>
      <c r="O162" s="377" t="s">
        <v>443</v>
      </c>
      <c r="P162" s="395"/>
      <c r="Q162" s="394" t="s">
        <v>443</v>
      </c>
      <c r="R162" s="395"/>
      <c r="S162" s="394" t="s">
        <v>443</v>
      </c>
      <c r="T162" s="402"/>
      <c r="U162" s="391" t="s">
        <v>443</v>
      </c>
      <c r="V162" s="395"/>
      <c r="W162" s="394" t="s">
        <v>443</v>
      </c>
      <c r="X162" s="395"/>
      <c r="Y162" s="413" t="s">
        <v>134</v>
      </c>
      <c r="Z162" s="414"/>
      <c r="AA162" s="389" t="s">
        <v>79</v>
      </c>
      <c r="AB162" s="474"/>
      <c r="AC162" s="382" t="s">
        <v>79</v>
      </c>
      <c r="AD162" s="474"/>
      <c r="AE162" s="382" t="s">
        <v>79</v>
      </c>
      <c r="AF162" s="384"/>
      <c r="AG162" s="377" t="s">
        <v>443</v>
      </c>
      <c r="AH162" s="395"/>
      <c r="AI162" s="394" t="s">
        <v>443</v>
      </c>
      <c r="AJ162" s="395"/>
      <c r="AK162" s="394" t="s">
        <v>443</v>
      </c>
      <c r="AL162" s="402"/>
      <c r="AM162" s="584"/>
      <c r="AN162" s="585"/>
      <c r="AO162" s="585"/>
      <c r="AP162" s="585"/>
      <c r="AQ162" s="585"/>
      <c r="AR162" s="628"/>
      <c r="AS162" s="377" t="s">
        <v>443</v>
      </c>
      <c r="AT162" s="378"/>
      <c r="AU162" s="394" t="s">
        <v>443</v>
      </c>
      <c r="AV162" s="395"/>
      <c r="AW162" s="413" t="s">
        <v>134</v>
      </c>
      <c r="AX162" s="414"/>
    </row>
    <row r="163" spans="1:56" s="32" customFormat="1" ht="13.5" customHeight="1">
      <c r="A163" s="488"/>
      <c r="B163" s="398" t="s">
        <v>128</v>
      </c>
      <c r="C163" s="399"/>
      <c r="D163" s="399"/>
      <c r="E163" s="399"/>
      <c r="F163" s="399"/>
      <c r="G163" s="399"/>
      <c r="H163" s="400"/>
      <c r="I163" s="389" t="s">
        <v>79</v>
      </c>
      <c r="J163" s="474"/>
      <c r="K163" s="382" t="s">
        <v>79</v>
      </c>
      <c r="L163" s="474"/>
      <c r="M163" s="382" t="s">
        <v>79</v>
      </c>
      <c r="N163" s="384"/>
      <c r="O163" s="377" t="s">
        <v>443</v>
      </c>
      <c r="P163" s="395"/>
      <c r="Q163" s="394" t="s">
        <v>443</v>
      </c>
      <c r="R163" s="395"/>
      <c r="S163" s="387" t="s">
        <v>443</v>
      </c>
      <c r="T163" s="401"/>
      <c r="U163" s="391" t="s">
        <v>443</v>
      </c>
      <c r="V163" s="395"/>
      <c r="W163" s="394" t="s">
        <v>443</v>
      </c>
      <c r="X163" s="395"/>
      <c r="Y163" s="396" t="s">
        <v>134</v>
      </c>
      <c r="Z163" s="397"/>
      <c r="AA163" s="389" t="s">
        <v>79</v>
      </c>
      <c r="AB163" s="474"/>
      <c r="AC163" s="382" t="s">
        <v>79</v>
      </c>
      <c r="AD163" s="474"/>
      <c r="AE163" s="382" t="s">
        <v>79</v>
      </c>
      <c r="AF163" s="384"/>
      <c r="AG163" s="377" t="s">
        <v>443</v>
      </c>
      <c r="AH163" s="395"/>
      <c r="AI163" s="394" t="s">
        <v>443</v>
      </c>
      <c r="AJ163" s="395"/>
      <c r="AK163" s="387" t="s">
        <v>443</v>
      </c>
      <c r="AL163" s="401"/>
      <c r="AM163" s="584"/>
      <c r="AN163" s="585"/>
      <c r="AO163" s="585"/>
      <c r="AP163" s="585"/>
      <c r="AQ163" s="585"/>
      <c r="AR163" s="628"/>
      <c r="AS163" s="377" t="s">
        <v>443</v>
      </c>
      <c r="AT163" s="378"/>
      <c r="AU163" s="394" t="s">
        <v>443</v>
      </c>
      <c r="AV163" s="395"/>
      <c r="AW163" s="635" t="s">
        <v>444</v>
      </c>
      <c r="AX163" s="636"/>
    </row>
    <row r="164" spans="1:56" s="32" customFormat="1" ht="13.5" customHeight="1">
      <c r="A164" s="488"/>
      <c r="B164" s="398" t="s">
        <v>129</v>
      </c>
      <c r="C164" s="399"/>
      <c r="D164" s="399"/>
      <c r="E164" s="399"/>
      <c r="F164" s="399"/>
      <c r="G164" s="399"/>
      <c r="H164" s="400"/>
      <c r="I164" s="389" t="s">
        <v>79</v>
      </c>
      <c r="J164" s="474"/>
      <c r="K164" s="382" t="s">
        <v>79</v>
      </c>
      <c r="L164" s="474"/>
      <c r="M164" s="382" t="s">
        <v>79</v>
      </c>
      <c r="N164" s="384"/>
      <c r="O164" s="377" t="s">
        <v>443</v>
      </c>
      <c r="P164" s="395"/>
      <c r="Q164" s="387" t="s">
        <v>443</v>
      </c>
      <c r="R164" s="388"/>
      <c r="S164" s="387" t="s">
        <v>443</v>
      </c>
      <c r="T164" s="401"/>
      <c r="U164" s="391" t="s">
        <v>443</v>
      </c>
      <c r="V164" s="395"/>
      <c r="W164" s="387" t="s">
        <v>443</v>
      </c>
      <c r="X164" s="388"/>
      <c r="Y164" s="396" t="s">
        <v>134</v>
      </c>
      <c r="Z164" s="397"/>
      <c r="AA164" s="389" t="s">
        <v>79</v>
      </c>
      <c r="AB164" s="474"/>
      <c r="AC164" s="382" t="s">
        <v>79</v>
      </c>
      <c r="AD164" s="474"/>
      <c r="AE164" s="382" t="s">
        <v>79</v>
      </c>
      <c r="AF164" s="384"/>
      <c r="AG164" s="377" t="s">
        <v>443</v>
      </c>
      <c r="AH164" s="395"/>
      <c r="AI164" s="387" t="s">
        <v>443</v>
      </c>
      <c r="AJ164" s="388"/>
      <c r="AK164" s="387" t="s">
        <v>443</v>
      </c>
      <c r="AL164" s="401"/>
      <c r="AM164" s="584"/>
      <c r="AN164" s="585"/>
      <c r="AO164" s="585"/>
      <c r="AP164" s="585"/>
      <c r="AQ164" s="585"/>
      <c r="AR164" s="628"/>
      <c r="AS164" s="638" t="s">
        <v>443</v>
      </c>
      <c r="AT164" s="532"/>
      <c r="AU164" s="635" t="s">
        <v>444</v>
      </c>
      <c r="AV164" s="639"/>
      <c r="AW164" s="382" t="s">
        <v>444</v>
      </c>
      <c r="AX164" s="626"/>
    </row>
    <row r="165" spans="1:56" s="32" customFormat="1" ht="13.5" customHeight="1">
      <c r="A165" s="488"/>
      <c r="B165" s="398" t="s">
        <v>130</v>
      </c>
      <c r="C165" s="399"/>
      <c r="D165" s="399"/>
      <c r="E165" s="399"/>
      <c r="F165" s="399"/>
      <c r="G165" s="399"/>
      <c r="H165" s="400"/>
      <c r="I165" s="389" t="s">
        <v>79</v>
      </c>
      <c r="J165" s="474"/>
      <c r="K165" s="382" t="s">
        <v>79</v>
      </c>
      <c r="L165" s="474"/>
      <c r="M165" s="382" t="s">
        <v>79</v>
      </c>
      <c r="N165" s="384"/>
      <c r="O165" s="464" t="s">
        <v>443</v>
      </c>
      <c r="P165" s="388"/>
      <c r="Q165" s="387" t="s">
        <v>443</v>
      </c>
      <c r="R165" s="388"/>
      <c r="S165" s="387" t="s">
        <v>443</v>
      </c>
      <c r="T165" s="401"/>
      <c r="U165" s="467" t="s">
        <v>443</v>
      </c>
      <c r="V165" s="388"/>
      <c r="W165" s="387" t="s">
        <v>443</v>
      </c>
      <c r="X165" s="388"/>
      <c r="Y165" s="396" t="s">
        <v>134</v>
      </c>
      <c r="Z165" s="397"/>
      <c r="AA165" s="389" t="s">
        <v>79</v>
      </c>
      <c r="AB165" s="474"/>
      <c r="AC165" s="382" t="s">
        <v>79</v>
      </c>
      <c r="AD165" s="474"/>
      <c r="AE165" s="382" t="s">
        <v>79</v>
      </c>
      <c r="AF165" s="384"/>
      <c r="AG165" s="464" t="s">
        <v>443</v>
      </c>
      <c r="AH165" s="388"/>
      <c r="AI165" s="387" t="s">
        <v>443</v>
      </c>
      <c r="AJ165" s="388"/>
      <c r="AK165" s="387" t="s">
        <v>443</v>
      </c>
      <c r="AL165" s="401"/>
      <c r="AM165" s="584"/>
      <c r="AN165" s="585"/>
      <c r="AO165" s="585"/>
      <c r="AP165" s="585"/>
      <c r="AQ165" s="585"/>
      <c r="AR165" s="628"/>
      <c r="AS165" s="557" t="s">
        <v>444</v>
      </c>
      <c r="AT165" s="383"/>
      <c r="AU165" s="640" t="s">
        <v>444</v>
      </c>
      <c r="AV165" s="640"/>
      <c r="AW165" s="640" t="s">
        <v>444</v>
      </c>
      <c r="AX165" s="641"/>
    </row>
    <row r="166" spans="1:56" s="32" customFormat="1" ht="13.5" customHeight="1">
      <c r="A166" s="488"/>
      <c r="B166" s="398" t="s">
        <v>131</v>
      </c>
      <c r="C166" s="399"/>
      <c r="D166" s="399"/>
      <c r="E166" s="399"/>
      <c r="F166" s="399"/>
      <c r="G166" s="399"/>
      <c r="H166" s="400"/>
      <c r="I166" s="389" t="s">
        <v>79</v>
      </c>
      <c r="J166" s="474"/>
      <c r="K166" s="382" t="s">
        <v>79</v>
      </c>
      <c r="L166" s="474"/>
      <c r="M166" s="382" t="s">
        <v>79</v>
      </c>
      <c r="N166" s="384"/>
      <c r="O166" s="464" t="s">
        <v>443</v>
      </c>
      <c r="P166" s="388"/>
      <c r="Q166" s="387" t="s">
        <v>443</v>
      </c>
      <c r="R166" s="388"/>
      <c r="S166" s="387" t="s">
        <v>443</v>
      </c>
      <c r="T166" s="401"/>
      <c r="U166" s="467" t="s">
        <v>443</v>
      </c>
      <c r="V166" s="388"/>
      <c r="W166" s="387" t="s">
        <v>443</v>
      </c>
      <c r="X166" s="388"/>
      <c r="Y166" s="396" t="s">
        <v>134</v>
      </c>
      <c r="Z166" s="397"/>
      <c r="AA166" s="389" t="s">
        <v>79</v>
      </c>
      <c r="AB166" s="474"/>
      <c r="AC166" s="382" t="s">
        <v>79</v>
      </c>
      <c r="AD166" s="474"/>
      <c r="AE166" s="382" t="s">
        <v>79</v>
      </c>
      <c r="AF166" s="384"/>
      <c r="AG166" s="464" t="s">
        <v>443</v>
      </c>
      <c r="AH166" s="388"/>
      <c r="AI166" s="387" t="s">
        <v>443</v>
      </c>
      <c r="AJ166" s="388"/>
      <c r="AK166" s="387" t="s">
        <v>443</v>
      </c>
      <c r="AL166" s="401"/>
      <c r="AM166" s="584"/>
      <c r="AN166" s="585"/>
      <c r="AO166" s="585"/>
      <c r="AP166" s="585"/>
      <c r="AQ166" s="585"/>
      <c r="AR166" s="628"/>
      <c r="AS166" s="557" t="s">
        <v>444</v>
      </c>
      <c r="AT166" s="383"/>
      <c r="AU166" s="640" t="s">
        <v>444</v>
      </c>
      <c r="AV166" s="640"/>
      <c r="AW166" s="640" t="s">
        <v>444</v>
      </c>
      <c r="AX166" s="641"/>
    </row>
    <row r="167" spans="1:56" s="32" customFormat="1" ht="13.5" customHeight="1" thickBot="1">
      <c r="A167" s="489"/>
      <c r="B167" s="481" t="s">
        <v>132</v>
      </c>
      <c r="C167" s="482"/>
      <c r="D167" s="482"/>
      <c r="E167" s="482"/>
      <c r="F167" s="482"/>
      <c r="G167" s="482"/>
      <c r="H167" s="483"/>
      <c r="I167" s="551" t="s">
        <v>79</v>
      </c>
      <c r="J167" s="550"/>
      <c r="K167" s="549" t="s">
        <v>79</v>
      </c>
      <c r="L167" s="550"/>
      <c r="M167" s="549" t="s">
        <v>79</v>
      </c>
      <c r="N167" s="552"/>
      <c r="O167" s="453" t="s">
        <v>443</v>
      </c>
      <c r="P167" s="457"/>
      <c r="Q167" s="456" t="s">
        <v>443</v>
      </c>
      <c r="R167" s="457"/>
      <c r="S167" s="456" t="s">
        <v>443</v>
      </c>
      <c r="T167" s="471"/>
      <c r="U167" s="525" t="s">
        <v>443</v>
      </c>
      <c r="V167" s="457"/>
      <c r="W167" s="456" t="s">
        <v>443</v>
      </c>
      <c r="X167" s="457"/>
      <c r="Y167" s="458" t="s">
        <v>134</v>
      </c>
      <c r="Z167" s="459"/>
      <c r="AA167" s="551" t="s">
        <v>79</v>
      </c>
      <c r="AB167" s="550"/>
      <c r="AC167" s="549" t="s">
        <v>79</v>
      </c>
      <c r="AD167" s="550"/>
      <c r="AE167" s="549" t="s">
        <v>79</v>
      </c>
      <c r="AF167" s="552"/>
      <c r="AG167" s="453" t="s">
        <v>443</v>
      </c>
      <c r="AH167" s="457"/>
      <c r="AI167" s="456" t="s">
        <v>443</v>
      </c>
      <c r="AJ167" s="457"/>
      <c r="AK167" s="456" t="s">
        <v>443</v>
      </c>
      <c r="AL167" s="471"/>
      <c r="AM167" s="586"/>
      <c r="AN167" s="587"/>
      <c r="AO167" s="587"/>
      <c r="AP167" s="587"/>
      <c r="AQ167" s="587"/>
      <c r="AR167" s="629"/>
      <c r="AS167" s="588" t="s">
        <v>539</v>
      </c>
      <c r="AT167" s="589"/>
      <c r="AU167" s="642" t="s">
        <v>444</v>
      </c>
      <c r="AV167" s="642"/>
      <c r="AW167" s="642" t="s">
        <v>444</v>
      </c>
      <c r="AX167" s="643"/>
    </row>
    <row r="168" spans="1:56">
      <c r="I168" s="548" t="s">
        <v>445</v>
      </c>
      <c r="J168" s="548"/>
      <c r="K168" s="548"/>
      <c r="L168" s="548"/>
      <c r="M168" s="548"/>
      <c r="N168" s="548"/>
      <c r="O168" s="548" t="s">
        <v>446</v>
      </c>
      <c r="P168" s="548"/>
      <c r="Q168" s="548"/>
      <c r="R168" s="548"/>
      <c r="S168" s="548"/>
      <c r="T168" s="548"/>
      <c r="U168" s="548" t="s">
        <v>446</v>
      </c>
      <c r="V168" s="548"/>
      <c r="W168" s="548"/>
      <c r="X168" s="548"/>
      <c r="Y168" s="548"/>
      <c r="Z168" s="548"/>
      <c r="AA168" s="38"/>
      <c r="AB168" s="38"/>
      <c r="AC168" s="38"/>
      <c r="AD168" s="38"/>
      <c r="AE168" s="36"/>
      <c r="AF168" s="36"/>
      <c r="AG168" s="548" t="s">
        <v>445</v>
      </c>
      <c r="AH168" s="548"/>
      <c r="AI168" s="548"/>
      <c r="AJ168" s="548"/>
      <c r="AK168" s="548"/>
      <c r="AL168" s="548"/>
      <c r="AS168" s="530" t="s">
        <v>538</v>
      </c>
      <c r="AT168" s="530"/>
      <c r="AU168" s="530"/>
      <c r="AV168" s="530"/>
      <c r="AW168" s="530"/>
      <c r="AX168" s="530"/>
      <c r="AY168" s="38"/>
      <c r="AZ168" s="38"/>
      <c r="BA168" s="38"/>
      <c r="BB168" s="38"/>
      <c r="BC168" s="36"/>
      <c r="BD168" s="36"/>
    </row>
    <row r="169" spans="1:56" ht="5.0999999999999996" customHeight="1" thickBot="1">
      <c r="AG169" s="39"/>
      <c r="AH169" s="39"/>
      <c r="AI169" s="39"/>
    </row>
    <row r="170" spans="1:56" s="26" customFormat="1" ht="15" customHeight="1">
      <c r="A170" s="416" t="s">
        <v>120</v>
      </c>
      <c r="B170" s="417"/>
      <c r="C170" s="417"/>
      <c r="D170" s="417"/>
      <c r="E170" s="417"/>
      <c r="F170" s="417"/>
      <c r="G170" s="417"/>
      <c r="H170" s="418"/>
      <c r="I170" s="419" t="s">
        <v>533</v>
      </c>
      <c r="J170" s="420"/>
      <c r="K170" s="420"/>
      <c r="L170" s="420"/>
      <c r="M170" s="420"/>
      <c r="N170" s="420"/>
      <c r="O170" s="420"/>
      <c r="P170" s="420"/>
      <c r="Q170" s="420"/>
      <c r="R170" s="420"/>
      <c r="S170" s="420"/>
      <c r="T170" s="420"/>
      <c r="U170" s="420"/>
      <c r="V170" s="420"/>
      <c r="W170" s="420"/>
      <c r="X170" s="420"/>
      <c r="Y170" s="420"/>
      <c r="Z170" s="581"/>
      <c r="AA170" s="559" t="s">
        <v>454</v>
      </c>
      <c r="AB170" s="560"/>
      <c r="AC170" s="560"/>
      <c r="AD170" s="560"/>
      <c r="AE170" s="560"/>
      <c r="AF170" s="560"/>
      <c r="AG170" s="560"/>
      <c r="AH170" s="560"/>
      <c r="AI170" s="560"/>
      <c r="AJ170" s="560"/>
      <c r="AK170" s="560"/>
      <c r="AL170" s="561"/>
      <c r="AM170" s="478" t="s">
        <v>578</v>
      </c>
      <c r="AN170" s="479"/>
      <c r="AO170" s="479"/>
      <c r="AP170" s="479"/>
      <c r="AQ170" s="479"/>
      <c r="AR170" s="480"/>
      <c r="AS170" s="406" t="s">
        <v>583</v>
      </c>
      <c r="AT170" s="407"/>
      <c r="AU170" s="407"/>
      <c r="AV170" s="407"/>
      <c r="AW170" s="407"/>
      <c r="AX170" s="408"/>
    </row>
    <row r="171" spans="1:56" s="26" customFormat="1" ht="15" customHeight="1">
      <c r="A171" s="484" t="s">
        <v>121</v>
      </c>
      <c r="B171" s="485"/>
      <c r="C171" s="485"/>
      <c r="D171" s="485"/>
      <c r="E171" s="485"/>
      <c r="F171" s="485"/>
      <c r="G171" s="485"/>
      <c r="H171" s="486"/>
      <c r="I171" s="595" t="s">
        <v>431</v>
      </c>
      <c r="J171" s="476"/>
      <c r="K171" s="385" t="s">
        <v>26</v>
      </c>
      <c r="L171" s="386"/>
      <c r="M171" s="385" t="s">
        <v>432</v>
      </c>
      <c r="N171" s="534"/>
      <c r="O171" s="535" t="s">
        <v>431</v>
      </c>
      <c r="P171" s="386"/>
      <c r="Q171" s="385" t="s">
        <v>26</v>
      </c>
      <c r="R171" s="386"/>
      <c r="S171" s="385" t="s">
        <v>432</v>
      </c>
      <c r="T171" s="571"/>
      <c r="U171" s="535" t="s">
        <v>431</v>
      </c>
      <c r="V171" s="534"/>
      <c r="W171" s="385" t="s">
        <v>26</v>
      </c>
      <c r="X171" s="386"/>
      <c r="Y171" s="591" t="s">
        <v>432</v>
      </c>
      <c r="Z171" s="592"/>
      <c r="AA171" s="462" t="s">
        <v>431</v>
      </c>
      <c r="AB171" s="386"/>
      <c r="AC171" s="385" t="s">
        <v>26</v>
      </c>
      <c r="AD171" s="386"/>
      <c r="AE171" s="385" t="s">
        <v>432</v>
      </c>
      <c r="AF171" s="534"/>
      <c r="AG171" s="535" t="s">
        <v>431</v>
      </c>
      <c r="AH171" s="534"/>
      <c r="AI171" s="385" t="s">
        <v>26</v>
      </c>
      <c r="AJ171" s="386"/>
      <c r="AK171" s="385" t="s">
        <v>432</v>
      </c>
      <c r="AL171" s="463"/>
      <c r="AM171" s="528" t="s">
        <v>431</v>
      </c>
      <c r="AN171" s="510"/>
      <c r="AO171" s="510" t="s">
        <v>26</v>
      </c>
      <c r="AP171" s="510"/>
      <c r="AQ171" s="510" t="s">
        <v>432</v>
      </c>
      <c r="AR171" s="511"/>
      <c r="AS171" s="462" t="s">
        <v>431</v>
      </c>
      <c r="AT171" s="386"/>
      <c r="AU171" s="385" t="s">
        <v>26</v>
      </c>
      <c r="AV171" s="386"/>
      <c r="AW171" s="385" t="s">
        <v>432</v>
      </c>
      <c r="AX171" s="463"/>
    </row>
    <row r="172" spans="1:56" s="26" customFormat="1" ht="15" customHeight="1" thickBot="1">
      <c r="A172" s="444" t="s">
        <v>133</v>
      </c>
      <c r="B172" s="445"/>
      <c r="C172" s="445"/>
      <c r="D172" s="445"/>
      <c r="E172" s="445"/>
      <c r="F172" s="445"/>
      <c r="G172" s="445"/>
      <c r="H172" s="446"/>
      <c r="I172" s="447" t="s">
        <v>536</v>
      </c>
      <c r="J172" s="448"/>
      <c r="K172" s="449" t="s">
        <v>535</v>
      </c>
      <c r="L172" s="450"/>
      <c r="M172" s="449" t="s">
        <v>536</v>
      </c>
      <c r="N172" s="451"/>
      <c r="O172" s="539" t="s">
        <v>433</v>
      </c>
      <c r="P172" s="448"/>
      <c r="Q172" s="449" t="s">
        <v>434</v>
      </c>
      <c r="R172" s="450"/>
      <c r="S172" s="449" t="s">
        <v>435</v>
      </c>
      <c r="T172" s="590"/>
      <c r="U172" s="452" t="s">
        <v>436</v>
      </c>
      <c r="V172" s="451"/>
      <c r="W172" s="449" t="s">
        <v>433</v>
      </c>
      <c r="X172" s="450"/>
      <c r="Y172" s="538" t="s">
        <v>434</v>
      </c>
      <c r="Z172" s="624"/>
      <c r="AA172" s="447" t="s">
        <v>433</v>
      </c>
      <c r="AB172" s="448"/>
      <c r="AC172" s="455" t="s">
        <v>434</v>
      </c>
      <c r="AD172" s="448"/>
      <c r="AE172" s="455" t="s">
        <v>435</v>
      </c>
      <c r="AF172" s="538"/>
      <c r="AG172" s="539" t="s">
        <v>436</v>
      </c>
      <c r="AH172" s="538"/>
      <c r="AI172" s="455" t="s">
        <v>433</v>
      </c>
      <c r="AJ172" s="448"/>
      <c r="AK172" s="455" t="s">
        <v>434</v>
      </c>
      <c r="AL172" s="624"/>
      <c r="AM172" s="625" t="s">
        <v>80</v>
      </c>
      <c r="AN172" s="507"/>
      <c r="AO172" s="507" t="s">
        <v>81</v>
      </c>
      <c r="AP172" s="507"/>
      <c r="AQ172" s="507" t="s">
        <v>82</v>
      </c>
      <c r="AR172" s="508"/>
      <c r="AS172" s="440" t="s">
        <v>437</v>
      </c>
      <c r="AT172" s="443"/>
      <c r="AU172" s="442" t="s">
        <v>438</v>
      </c>
      <c r="AV172" s="443"/>
      <c r="AW172" s="442" t="s">
        <v>439</v>
      </c>
      <c r="AX172" s="495"/>
    </row>
    <row r="173" spans="1:56" s="26" customFormat="1" ht="13.5" customHeight="1">
      <c r="A173" s="487" t="s">
        <v>122</v>
      </c>
      <c r="B173" s="490" t="s">
        <v>481</v>
      </c>
      <c r="C173" s="491"/>
      <c r="D173" s="491"/>
      <c r="E173" s="491"/>
      <c r="F173" s="491"/>
      <c r="G173" s="491"/>
      <c r="H173" s="492"/>
      <c r="I173" s="582" t="s">
        <v>548</v>
      </c>
      <c r="J173" s="583"/>
      <c r="K173" s="583"/>
      <c r="L173" s="583"/>
      <c r="M173" s="583"/>
      <c r="N173" s="583"/>
      <c r="O173" s="569" t="s">
        <v>79</v>
      </c>
      <c r="P173" s="570"/>
      <c r="Q173" s="553" t="s">
        <v>79</v>
      </c>
      <c r="R173" s="554"/>
      <c r="S173" s="555" t="s">
        <v>443</v>
      </c>
      <c r="T173" s="556"/>
      <c r="U173" s="569" t="s">
        <v>79</v>
      </c>
      <c r="V173" s="570"/>
      <c r="W173" s="574" t="s">
        <v>79</v>
      </c>
      <c r="X173" s="575"/>
      <c r="Y173" s="570" t="s">
        <v>79</v>
      </c>
      <c r="Z173" s="634"/>
      <c r="AA173" s="536" t="s">
        <v>79</v>
      </c>
      <c r="AB173" s="515"/>
      <c r="AC173" s="521" t="s">
        <v>79</v>
      </c>
      <c r="AD173" s="522"/>
      <c r="AE173" s="537" t="s">
        <v>443</v>
      </c>
      <c r="AF173" s="537"/>
      <c r="AG173" s="514" t="s">
        <v>79</v>
      </c>
      <c r="AH173" s="515"/>
      <c r="AI173" s="521" t="s">
        <v>79</v>
      </c>
      <c r="AJ173" s="522"/>
      <c r="AK173" s="515" t="s">
        <v>79</v>
      </c>
      <c r="AL173" s="523"/>
      <c r="AM173" s="529" t="s">
        <v>444</v>
      </c>
      <c r="AN173" s="496"/>
      <c r="AO173" s="496" t="s">
        <v>444</v>
      </c>
      <c r="AP173" s="496"/>
      <c r="AQ173" s="496" t="s">
        <v>444</v>
      </c>
      <c r="AR173" s="497"/>
      <c r="AS173" s="500" t="s">
        <v>444</v>
      </c>
      <c r="AT173" s="501"/>
      <c r="AU173" s="502" t="s">
        <v>444</v>
      </c>
      <c r="AV173" s="501"/>
      <c r="AW173" s="378" t="s">
        <v>443</v>
      </c>
      <c r="AX173" s="402"/>
    </row>
    <row r="174" spans="1:56" s="26" customFormat="1" ht="13.5" customHeight="1">
      <c r="A174" s="488"/>
      <c r="B174" s="398" t="s">
        <v>123</v>
      </c>
      <c r="C174" s="399"/>
      <c r="D174" s="399"/>
      <c r="E174" s="399"/>
      <c r="F174" s="399"/>
      <c r="G174" s="399"/>
      <c r="H174" s="400"/>
      <c r="I174" s="584"/>
      <c r="J174" s="585"/>
      <c r="K174" s="585"/>
      <c r="L174" s="585"/>
      <c r="M174" s="585"/>
      <c r="N174" s="585"/>
      <c r="O174" s="557" t="s">
        <v>79</v>
      </c>
      <c r="P174" s="383"/>
      <c r="Q174" s="493" t="s">
        <v>443</v>
      </c>
      <c r="R174" s="573"/>
      <c r="S174" s="394" t="s">
        <v>443</v>
      </c>
      <c r="T174" s="572"/>
      <c r="U174" s="569" t="s">
        <v>79</v>
      </c>
      <c r="V174" s="570"/>
      <c r="W174" s="574" t="s">
        <v>79</v>
      </c>
      <c r="X174" s="575"/>
      <c r="Y174" s="570" t="s">
        <v>79</v>
      </c>
      <c r="Z174" s="634"/>
      <c r="AA174" s="531" t="s">
        <v>79</v>
      </c>
      <c r="AB174" s="517"/>
      <c r="AC174" s="394" t="s">
        <v>443</v>
      </c>
      <c r="AD174" s="395"/>
      <c r="AE174" s="378" t="s">
        <v>443</v>
      </c>
      <c r="AF174" s="378"/>
      <c r="AG174" s="516" t="s">
        <v>79</v>
      </c>
      <c r="AH174" s="517"/>
      <c r="AI174" s="518" t="s">
        <v>79</v>
      </c>
      <c r="AJ174" s="519"/>
      <c r="AK174" s="517" t="s">
        <v>79</v>
      </c>
      <c r="AL174" s="520"/>
      <c r="AM174" s="505" t="s">
        <v>444</v>
      </c>
      <c r="AN174" s="503"/>
      <c r="AO174" s="503" t="s">
        <v>444</v>
      </c>
      <c r="AP174" s="503"/>
      <c r="AQ174" s="503" t="s">
        <v>444</v>
      </c>
      <c r="AR174" s="504"/>
      <c r="AS174" s="498" t="s">
        <v>444</v>
      </c>
      <c r="AT174" s="499"/>
      <c r="AU174" s="493" t="s">
        <v>443</v>
      </c>
      <c r="AV174" s="494"/>
      <c r="AW174" s="378" t="s">
        <v>443</v>
      </c>
      <c r="AX174" s="402"/>
    </row>
    <row r="175" spans="1:56" s="26" customFormat="1" ht="13.5" customHeight="1">
      <c r="A175" s="488"/>
      <c r="B175" s="398" t="s">
        <v>124</v>
      </c>
      <c r="C175" s="399"/>
      <c r="D175" s="399"/>
      <c r="E175" s="399"/>
      <c r="F175" s="399"/>
      <c r="G175" s="399"/>
      <c r="H175" s="400"/>
      <c r="I175" s="584"/>
      <c r="J175" s="585"/>
      <c r="K175" s="585"/>
      <c r="L175" s="585"/>
      <c r="M175" s="585"/>
      <c r="N175" s="585"/>
      <c r="O175" s="377" t="s">
        <v>443</v>
      </c>
      <c r="P175" s="378"/>
      <c r="Q175" s="394" t="s">
        <v>443</v>
      </c>
      <c r="R175" s="378"/>
      <c r="S175" s="394" t="s">
        <v>443</v>
      </c>
      <c r="T175" s="572"/>
      <c r="U175" s="569" t="s">
        <v>79</v>
      </c>
      <c r="V175" s="570"/>
      <c r="W175" s="574" t="s">
        <v>79</v>
      </c>
      <c r="X175" s="575"/>
      <c r="Y175" s="570" t="s">
        <v>79</v>
      </c>
      <c r="Z175" s="634"/>
      <c r="AA175" s="391" t="s">
        <v>443</v>
      </c>
      <c r="AB175" s="378"/>
      <c r="AC175" s="394" t="s">
        <v>443</v>
      </c>
      <c r="AD175" s="395"/>
      <c r="AE175" s="378" t="s">
        <v>443</v>
      </c>
      <c r="AF175" s="378"/>
      <c r="AG175" s="516" t="s">
        <v>79</v>
      </c>
      <c r="AH175" s="517"/>
      <c r="AI175" s="518" t="s">
        <v>79</v>
      </c>
      <c r="AJ175" s="519"/>
      <c r="AK175" s="517" t="s">
        <v>79</v>
      </c>
      <c r="AL175" s="520"/>
      <c r="AM175" s="505" t="s">
        <v>444</v>
      </c>
      <c r="AN175" s="503"/>
      <c r="AO175" s="503" t="s">
        <v>444</v>
      </c>
      <c r="AP175" s="503"/>
      <c r="AQ175" s="503" t="s">
        <v>444</v>
      </c>
      <c r="AR175" s="504"/>
      <c r="AS175" s="391" t="s">
        <v>443</v>
      </c>
      <c r="AT175" s="395"/>
      <c r="AU175" s="493" t="s">
        <v>443</v>
      </c>
      <c r="AV175" s="494"/>
      <c r="AW175" s="378" t="s">
        <v>443</v>
      </c>
      <c r="AX175" s="402"/>
    </row>
    <row r="176" spans="1:56" s="26" customFormat="1" ht="13.5" customHeight="1">
      <c r="A176" s="488"/>
      <c r="B176" s="398" t="s">
        <v>125</v>
      </c>
      <c r="C176" s="399"/>
      <c r="D176" s="399"/>
      <c r="E176" s="399"/>
      <c r="F176" s="399"/>
      <c r="G176" s="399"/>
      <c r="H176" s="400"/>
      <c r="I176" s="584"/>
      <c r="J176" s="585"/>
      <c r="K176" s="585"/>
      <c r="L176" s="585"/>
      <c r="M176" s="585"/>
      <c r="N176" s="585"/>
      <c r="O176" s="557" t="s">
        <v>79</v>
      </c>
      <c r="P176" s="383"/>
      <c r="Q176" s="382" t="s">
        <v>79</v>
      </c>
      <c r="R176" s="383"/>
      <c r="S176" s="382" t="s">
        <v>79</v>
      </c>
      <c r="T176" s="384"/>
      <c r="U176" s="377" t="s">
        <v>443</v>
      </c>
      <c r="V176" s="378"/>
      <c r="W176" s="394" t="s">
        <v>443</v>
      </c>
      <c r="X176" s="395"/>
      <c r="Y176" s="378" t="s">
        <v>443</v>
      </c>
      <c r="Z176" s="402"/>
      <c r="AA176" s="531" t="s">
        <v>79</v>
      </c>
      <c r="AB176" s="517"/>
      <c r="AC176" s="518" t="s">
        <v>79</v>
      </c>
      <c r="AD176" s="519"/>
      <c r="AE176" s="517" t="s">
        <v>79</v>
      </c>
      <c r="AF176" s="517"/>
      <c r="AG176" s="377" t="s">
        <v>443</v>
      </c>
      <c r="AH176" s="378"/>
      <c r="AI176" s="380" t="s">
        <v>443</v>
      </c>
      <c r="AJ176" s="381"/>
      <c r="AK176" s="532" t="s">
        <v>443</v>
      </c>
      <c r="AL176" s="533"/>
      <c r="AM176" s="505" t="s">
        <v>444</v>
      </c>
      <c r="AN176" s="503"/>
      <c r="AO176" s="503" t="s">
        <v>444</v>
      </c>
      <c r="AP176" s="503"/>
      <c r="AQ176" s="503" t="s">
        <v>444</v>
      </c>
      <c r="AR176" s="504"/>
      <c r="AS176" s="391" t="s">
        <v>443</v>
      </c>
      <c r="AT176" s="395"/>
      <c r="AU176" s="493" t="s">
        <v>443</v>
      </c>
      <c r="AV176" s="494"/>
      <c r="AW176" s="378" t="s">
        <v>443</v>
      </c>
      <c r="AX176" s="402"/>
    </row>
    <row r="177" spans="1:50" s="26" customFormat="1" ht="13.5" customHeight="1">
      <c r="A177" s="488"/>
      <c r="B177" s="398" t="s">
        <v>126</v>
      </c>
      <c r="C177" s="399"/>
      <c r="D177" s="399"/>
      <c r="E177" s="399"/>
      <c r="F177" s="399"/>
      <c r="G177" s="399"/>
      <c r="H177" s="400"/>
      <c r="I177" s="584"/>
      <c r="J177" s="585"/>
      <c r="K177" s="585"/>
      <c r="L177" s="585"/>
      <c r="M177" s="585"/>
      <c r="N177" s="585"/>
      <c r="O177" s="557" t="s">
        <v>79</v>
      </c>
      <c r="P177" s="383"/>
      <c r="Q177" s="382" t="s">
        <v>79</v>
      </c>
      <c r="R177" s="383"/>
      <c r="S177" s="382" t="s">
        <v>79</v>
      </c>
      <c r="T177" s="384"/>
      <c r="U177" s="377" t="s">
        <v>443</v>
      </c>
      <c r="V177" s="395"/>
      <c r="W177" s="394" t="s">
        <v>443</v>
      </c>
      <c r="X177" s="395"/>
      <c r="Y177" s="378" t="s">
        <v>443</v>
      </c>
      <c r="Z177" s="402"/>
      <c r="AA177" s="531" t="s">
        <v>79</v>
      </c>
      <c r="AB177" s="517"/>
      <c r="AC177" s="518" t="s">
        <v>79</v>
      </c>
      <c r="AD177" s="519"/>
      <c r="AE177" s="517" t="s">
        <v>79</v>
      </c>
      <c r="AF177" s="517"/>
      <c r="AG177" s="377" t="s">
        <v>443</v>
      </c>
      <c r="AH177" s="378"/>
      <c r="AI177" s="380" t="s">
        <v>443</v>
      </c>
      <c r="AJ177" s="381"/>
      <c r="AK177" s="532" t="s">
        <v>443</v>
      </c>
      <c r="AL177" s="533"/>
      <c r="AM177" s="505" t="s">
        <v>444</v>
      </c>
      <c r="AN177" s="503"/>
      <c r="AO177" s="503" t="s">
        <v>444</v>
      </c>
      <c r="AP177" s="503"/>
      <c r="AQ177" s="506" t="s">
        <v>443</v>
      </c>
      <c r="AR177" s="509"/>
      <c r="AS177" s="391" t="s">
        <v>443</v>
      </c>
      <c r="AT177" s="395"/>
      <c r="AU177" s="493" t="s">
        <v>443</v>
      </c>
      <c r="AV177" s="494"/>
      <c r="AW177" s="378" t="s">
        <v>443</v>
      </c>
      <c r="AX177" s="402"/>
    </row>
    <row r="178" spans="1:50" s="26" customFormat="1" ht="13.5" customHeight="1">
      <c r="A178" s="488"/>
      <c r="B178" s="398" t="s">
        <v>127</v>
      </c>
      <c r="C178" s="399"/>
      <c r="D178" s="399"/>
      <c r="E178" s="399"/>
      <c r="F178" s="399"/>
      <c r="G178" s="399"/>
      <c r="H178" s="400"/>
      <c r="I178" s="584"/>
      <c r="J178" s="585"/>
      <c r="K178" s="585"/>
      <c r="L178" s="585"/>
      <c r="M178" s="585"/>
      <c r="N178" s="585"/>
      <c r="O178" s="557" t="s">
        <v>79</v>
      </c>
      <c r="P178" s="383"/>
      <c r="Q178" s="382" t="s">
        <v>79</v>
      </c>
      <c r="R178" s="383"/>
      <c r="S178" s="382" t="s">
        <v>79</v>
      </c>
      <c r="T178" s="384"/>
      <c r="U178" s="377" t="s">
        <v>443</v>
      </c>
      <c r="V178" s="395"/>
      <c r="W178" s="394" t="s">
        <v>443</v>
      </c>
      <c r="X178" s="395"/>
      <c r="Y178" s="378" t="s">
        <v>443</v>
      </c>
      <c r="Z178" s="402"/>
      <c r="AA178" s="531" t="s">
        <v>79</v>
      </c>
      <c r="AB178" s="517"/>
      <c r="AC178" s="518" t="s">
        <v>79</v>
      </c>
      <c r="AD178" s="519"/>
      <c r="AE178" s="517" t="s">
        <v>79</v>
      </c>
      <c r="AF178" s="517"/>
      <c r="AG178" s="377" t="s">
        <v>443</v>
      </c>
      <c r="AH178" s="378"/>
      <c r="AI178" s="380" t="s">
        <v>443</v>
      </c>
      <c r="AJ178" s="381"/>
      <c r="AK178" s="532" t="s">
        <v>443</v>
      </c>
      <c r="AL178" s="533"/>
      <c r="AM178" s="505" t="s">
        <v>444</v>
      </c>
      <c r="AN178" s="503"/>
      <c r="AO178" s="506" t="s">
        <v>443</v>
      </c>
      <c r="AP178" s="506"/>
      <c r="AQ178" s="506" t="s">
        <v>443</v>
      </c>
      <c r="AR178" s="509"/>
      <c r="AS178" s="391" t="s">
        <v>443</v>
      </c>
      <c r="AT178" s="395"/>
      <c r="AU178" s="493" t="s">
        <v>443</v>
      </c>
      <c r="AV178" s="494"/>
      <c r="AW178" s="378" t="s">
        <v>443</v>
      </c>
      <c r="AX178" s="402"/>
    </row>
    <row r="179" spans="1:50" s="26" customFormat="1" ht="13.5" customHeight="1">
      <c r="A179" s="488"/>
      <c r="B179" s="398" t="s">
        <v>128</v>
      </c>
      <c r="C179" s="399"/>
      <c r="D179" s="399"/>
      <c r="E179" s="399"/>
      <c r="F179" s="399"/>
      <c r="G179" s="399"/>
      <c r="H179" s="400"/>
      <c r="I179" s="584"/>
      <c r="J179" s="585"/>
      <c r="K179" s="585"/>
      <c r="L179" s="585"/>
      <c r="M179" s="585"/>
      <c r="N179" s="585"/>
      <c r="O179" s="557" t="s">
        <v>79</v>
      </c>
      <c r="P179" s="383"/>
      <c r="Q179" s="382" t="s">
        <v>79</v>
      </c>
      <c r="R179" s="383"/>
      <c r="S179" s="382" t="s">
        <v>79</v>
      </c>
      <c r="T179" s="384"/>
      <c r="U179" s="377" t="s">
        <v>443</v>
      </c>
      <c r="V179" s="395"/>
      <c r="W179" s="380" t="s">
        <v>443</v>
      </c>
      <c r="X179" s="381"/>
      <c r="Y179" s="382" t="s">
        <v>79</v>
      </c>
      <c r="Z179" s="626"/>
      <c r="AA179" s="531" t="s">
        <v>79</v>
      </c>
      <c r="AB179" s="517"/>
      <c r="AC179" s="518" t="s">
        <v>79</v>
      </c>
      <c r="AD179" s="519"/>
      <c r="AE179" s="517" t="s">
        <v>79</v>
      </c>
      <c r="AF179" s="517"/>
      <c r="AG179" s="377" t="s">
        <v>443</v>
      </c>
      <c r="AH179" s="378"/>
      <c r="AI179" s="380" t="s">
        <v>443</v>
      </c>
      <c r="AJ179" s="381"/>
      <c r="AK179" s="390" t="s">
        <v>443</v>
      </c>
      <c r="AL179" s="401"/>
      <c r="AM179" s="512" t="s">
        <v>443</v>
      </c>
      <c r="AN179" s="506"/>
      <c r="AO179" s="506" t="s">
        <v>443</v>
      </c>
      <c r="AP179" s="506"/>
      <c r="AQ179" s="506" t="s">
        <v>443</v>
      </c>
      <c r="AR179" s="509"/>
      <c r="AS179" s="391" t="s">
        <v>443</v>
      </c>
      <c r="AT179" s="395"/>
      <c r="AU179" s="493" t="s">
        <v>443</v>
      </c>
      <c r="AV179" s="494"/>
      <c r="AW179" s="390" t="s">
        <v>443</v>
      </c>
      <c r="AX179" s="401"/>
    </row>
    <row r="180" spans="1:50" s="26" customFormat="1" ht="13.5" customHeight="1">
      <c r="A180" s="488"/>
      <c r="B180" s="398" t="s">
        <v>129</v>
      </c>
      <c r="C180" s="399"/>
      <c r="D180" s="399"/>
      <c r="E180" s="399"/>
      <c r="F180" s="399"/>
      <c r="G180" s="399"/>
      <c r="H180" s="400"/>
      <c r="I180" s="584"/>
      <c r="J180" s="585"/>
      <c r="K180" s="585"/>
      <c r="L180" s="585"/>
      <c r="M180" s="585"/>
      <c r="N180" s="585"/>
      <c r="O180" s="557" t="s">
        <v>79</v>
      </c>
      <c r="P180" s="383"/>
      <c r="Q180" s="382" t="s">
        <v>79</v>
      </c>
      <c r="R180" s="383"/>
      <c r="S180" s="382" t="s">
        <v>79</v>
      </c>
      <c r="T180" s="384"/>
      <c r="U180" s="377" t="s">
        <v>443</v>
      </c>
      <c r="V180" s="395"/>
      <c r="W180" s="382" t="s">
        <v>79</v>
      </c>
      <c r="X180" s="383"/>
      <c r="Y180" s="382" t="s">
        <v>79</v>
      </c>
      <c r="Z180" s="626"/>
      <c r="AA180" s="531" t="s">
        <v>79</v>
      </c>
      <c r="AB180" s="517"/>
      <c r="AC180" s="518" t="s">
        <v>79</v>
      </c>
      <c r="AD180" s="519"/>
      <c r="AE180" s="517" t="s">
        <v>79</v>
      </c>
      <c r="AF180" s="517"/>
      <c r="AG180" s="377" t="s">
        <v>443</v>
      </c>
      <c r="AH180" s="378"/>
      <c r="AI180" s="379" t="s">
        <v>443</v>
      </c>
      <c r="AJ180" s="379"/>
      <c r="AK180" s="390" t="s">
        <v>443</v>
      </c>
      <c r="AL180" s="401"/>
      <c r="AM180" s="512" t="s">
        <v>443</v>
      </c>
      <c r="AN180" s="506"/>
      <c r="AO180" s="513" t="s">
        <v>443</v>
      </c>
      <c r="AP180" s="513"/>
      <c r="AQ180" s="379" t="s">
        <v>443</v>
      </c>
      <c r="AR180" s="524"/>
      <c r="AS180" s="391" t="s">
        <v>443</v>
      </c>
      <c r="AT180" s="395"/>
      <c r="AU180" s="379" t="s">
        <v>443</v>
      </c>
      <c r="AV180" s="379"/>
      <c r="AW180" s="390" t="s">
        <v>443</v>
      </c>
      <c r="AX180" s="401"/>
    </row>
    <row r="181" spans="1:50" s="26" customFormat="1" ht="13.5" customHeight="1">
      <c r="A181" s="488"/>
      <c r="B181" s="398" t="s">
        <v>130</v>
      </c>
      <c r="C181" s="399"/>
      <c r="D181" s="399"/>
      <c r="E181" s="399"/>
      <c r="F181" s="399"/>
      <c r="G181" s="399"/>
      <c r="H181" s="400"/>
      <c r="I181" s="584"/>
      <c r="J181" s="585"/>
      <c r="K181" s="585"/>
      <c r="L181" s="585"/>
      <c r="M181" s="585"/>
      <c r="N181" s="585"/>
      <c r="O181" s="557" t="s">
        <v>79</v>
      </c>
      <c r="P181" s="383"/>
      <c r="Q181" s="382" t="s">
        <v>79</v>
      </c>
      <c r="R181" s="383"/>
      <c r="S181" s="382" t="s">
        <v>79</v>
      </c>
      <c r="T181" s="384"/>
      <c r="U181" s="557" t="s">
        <v>79</v>
      </c>
      <c r="V181" s="474"/>
      <c r="W181" s="382" t="s">
        <v>79</v>
      </c>
      <c r="X181" s="383"/>
      <c r="Y181" s="382" t="s">
        <v>79</v>
      </c>
      <c r="Z181" s="626"/>
      <c r="AA181" s="531" t="s">
        <v>79</v>
      </c>
      <c r="AB181" s="517"/>
      <c r="AC181" s="518" t="s">
        <v>79</v>
      </c>
      <c r="AD181" s="519"/>
      <c r="AE181" s="517" t="s">
        <v>79</v>
      </c>
      <c r="AF181" s="517"/>
      <c r="AG181" s="464" t="s">
        <v>443</v>
      </c>
      <c r="AH181" s="390"/>
      <c r="AI181" s="379" t="s">
        <v>443</v>
      </c>
      <c r="AJ181" s="379"/>
      <c r="AK181" s="390" t="s">
        <v>443</v>
      </c>
      <c r="AL181" s="401"/>
      <c r="AM181" s="512" t="s">
        <v>443</v>
      </c>
      <c r="AN181" s="394"/>
      <c r="AO181" s="379" t="s">
        <v>443</v>
      </c>
      <c r="AP181" s="379"/>
      <c r="AQ181" s="388" t="s">
        <v>443</v>
      </c>
      <c r="AR181" s="524"/>
      <c r="AS181" s="467" t="s">
        <v>443</v>
      </c>
      <c r="AT181" s="390"/>
      <c r="AU181" s="379" t="s">
        <v>443</v>
      </c>
      <c r="AV181" s="379"/>
      <c r="AW181" s="390" t="s">
        <v>443</v>
      </c>
      <c r="AX181" s="401"/>
    </row>
    <row r="182" spans="1:50" s="26" customFormat="1" ht="13.5" customHeight="1">
      <c r="A182" s="488"/>
      <c r="B182" s="398" t="s">
        <v>131</v>
      </c>
      <c r="C182" s="399"/>
      <c r="D182" s="399"/>
      <c r="E182" s="399"/>
      <c r="F182" s="399"/>
      <c r="G182" s="399"/>
      <c r="H182" s="400"/>
      <c r="I182" s="584"/>
      <c r="J182" s="585"/>
      <c r="K182" s="585"/>
      <c r="L182" s="585"/>
      <c r="M182" s="585"/>
      <c r="N182" s="585"/>
      <c r="O182" s="557" t="s">
        <v>79</v>
      </c>
      <c r="P182" s="383"/>
      <c r="Q182" s="382" t="s">
        <v>79</v>
      </c>
      <c r="R182" s="383"/>
      <c r="S182" s="382" t="s">
        <v>79</v>
      </c>
      <c r="T182" s="384"/>
      <c r="U182" s="557" t="s">
        <v>79</v>
      </c>
      <c r="V182" s="474"/>
      <c r="W182" s="382" t="s">
        <v>79</v>
      </c>
      <c r="X182" s="383"/>
      <c r="Y182" s="382" t="s">
        <v>79</v>
      </c>
      <c r="Z182" s="626"/>
      <c r="AA182" s="531" t="s">
        <v>79</v>
      </c>
      <c r="AB182" s="517"/>
      <c r="AC182" s="518" t="s">
        <v>79</v>
      </c>
      <c r="AD182" s="519"/>
      <c r="AE182" s="517" t="s">
        <v>79</v>
      </c>
      <c r="AF182" s="517"/>
      <c r="AG182" s="464" t="s">
        <v>443</v>
      </c>
      <c r="AH182" s="390"/>
      <c r="AI182" s="379" t="s">
        <v>443</v>
      </c>
      <c r="AJ182" s="379"/>
      <c r="AK182" s="390" t="s">
        <v>443</v>
      </c>
      <c r="AL182" s="401"/>
      <c r="AM182" s="544" t="s">
        <v>443</v>
      </c>
      <c r="AN182" s="387"/>
      <c r="AO182" s="379" t="s">
        <v>443</v>
      </c>
      <c r="AP182" s="379"/>
      <c r="AQ182" s="388" t="s">
        <v>443</v>
      </c>
      <c r="AR182" s="524"/>
      <c r="AS182" s="467" t="s">
        <v>443</v>
      </c>
      <c r="AT182" s="390"/>
      <c r="AU182" s="379" t="s">
        <v>443</v>
      </c>
      <c r="AV182" s="379"/>
      <c r="AW182" s="390" t="s">
        <v>443</v>
      </c>
      <c r="AX182" s="401"/>
    </row>
    <row r="183" spans="1:50" s="26" customFormat="1" ht="13.5" customHeight="1" thickBot="1">
      <c r="A183" s="489"/>
      <c r="B183" s="481" t="s">
        <v>132</v>
      </c>
      <c r="C183" s="482"/>
      <c r="D183" s="482"/>
      <c r="E183" s="482"/>
      <c r="F183" s="482"/>
      <c r="G183" s="482"/>
      <c r="H183" s="483"/>
      <c r="I183" s="586"/>
      <c r="J183" s="587"/>
      <c r="K183" s="587"/>
      <c r="L183" s="587"/>
      <c r="M183" s="587"/>
      <c r="N183" s="587"/>
      <c r="O183" s="588" t="s">
        <v>79</v>
      </c>
      <c r="P183" s="589"/>
      <c r="Q183" s="549" t="s">
        <v>79</v>
      </c>
      <c r="R183" s="589"/>
      <c r="S183" s="549" t="s">
        <v>79</v>
      </c>
      <c r="T183" s="552"/>
      <c r="U183" s="588" t="s">
        <v>79</v>
      </c>
      <c r="V183" s="550"/>
      <c r="W183" s="549" t="s">
        <v>79</v>
      </c>
      <c r="X183" s="589"/>
      <c r="Y183" s="549" t="s">
        <v>79</v>
      </c>
      <c r="Z183" s="637"/>
      <c r="AA183" s="545" t="s">
        <v>79</v>
      </c>
      <c r="AB183" s="542"/>
      <c r="AC183" s="546" t="s">
        <v>79</v>
      </c>
      <c r="AD183" s="547"/>
      <c r="AE183" s="542" t="s">
        <v>79</v>
      </c>
      <c r="AF183" s="542"/>
      <c r="AG183" s="453" t="s">
        <v>443</v>
      </c>
      <c r="AH183" s="454"/>
      <c r="AI183" s="540" t="s">
        <v>443</v>
      </c>
      <c r="AJ183" s="540"/>
      <c r="AK183" s="454" t="s">
        <v>443</v>
      </c>
      <c r="AL183" s="471"/>
      <c r="AM183" s="541" t="s">
        <v>443</v>
      </c>
      <c r="AN183" s="456"/>
      <c r="AO183" s="540" t="s">
        <v>443</v>
      </c>
      <c r="AP183" s="540"/>
      <c r="AQ183" s="457" t="s">
        <v>443</v>
      </c>
      <c r="AR183" s="543"/>
      <c r="AS183" s="525" t="s">
        <v>443</v>
      </c>
      <c r="AT183" s="454"/>
      <c r="AU183" s="540" t="s">
        <v>443</v>
      </c>
      <c r="AV183" s="540"/>
      <c r="AW183" s="454" t="s">
        <v>443</v>
      </c>
      <c r="AX183" s="471"/>
    </row>
    <row r="184" spans="1:50" s="26" customFormat="1" ht="13.5" customHeight="1">
      <c r="A184" s="188"/>
      <c r="B184" s="37"/>
      <c r="C184" s="37"/>
      <c r="D184" s="37"/>
      <c r="E184" s="37"/>
      <c r="F184" s="37"/>
      <c r="G184" s="37"/>
      <c r="H184" s="37"/>
      <c r="I184"/>
      <c r="J184"/>
      <c r="K184"/>
      <c r="L184"/>
      <c r="M184"/>
      <c r="N184"/>
      <c r="O184" s="530" t="s">
        <v>445</v>
      </c>
      <c r="P184" s="530"/>
      <c r="Q184" s="530"/>
      <c r="R184" s="530"/>
      <c r="S184" s="530"/>
      <c r="T184" s="530"/>
      <c r="U184" s="530" t="s">
        <v>449</v>
      </c>
      <c r="V184" s="530"/>
      <c r="W184" s="530"/>
      <c r="X184" s="530"/>
      <c r="Y184" s="530"/>
      <c r="Z184" s="530"/>
      <c r="AA184" s="530" t="s">
        <v>445</v>
      </c>
      <c r="AB184" s="530"/>
      <c r="AC184" s="530"/>
      <c r="AD184" s="530"/>
      <c r="AE184" s="530"/>
      <c r="AF184" s="530"/>
      <c r="AG184" s="530" t="s">
        <v>446</v>
      </c>
      <c r="AH184" s="530"/>
      <c r="AI184" s="530"/>
      <c r="AJ184" s="530"/>
      <c r="AK184" s="530"/>
      <c r="AL184" s="530"/>
      <c r="AM184" s="38"/>
      <c r="AN184" s="38"/>
      <c r="AO184" s="38"/>
      <c r="AP184" s="38"/>
      <c r="AQ184" s="36"/>
      <c r="AR184" s="36"/>
    </row>
    <row r="185" spans="1:50" s="26" customFormat="1" ht="5.0999999999999996" customHeight="1">
      <c r="U185" s="40"/>
      <c r="V185" s="40"/>
      <c r="W185" s="40"/>
      <c r="X185" s="40"/>
      <c r="Y185" s="40"/>
      <c r="Z185" s="40"/>
      <c r="AA185" s="40"/>
      <c r="AB185" s="40"/>
      <c r="AC185" s="40"/>
      <c r="AD185" s="40"/>
      <c r="AE185" s="40"/>
      <c r="AF185" s="40"/>
      <c r="AH185" s="40"/>
      <c r="AI185" s="40"/>
    </row>
  </sheetData>
  <sheetProtection selectLockedCells="1"/>
  <mergeCells count="1421">
    <mergeCell ref="S143:T143"/>
    <mergeCell ref="O144:P144"/>
    <mergeCell ref="Q144:R144"/>
    <mergeCell ref="S144:T144"/>
    <mergeCell ref="O145:P145"/>
    <mergeCell ref="Q145:R145"/>
    <mergeCell ref="S145:T145"/>
    <mergeCell ref="O152:T152"/>
    <mergeCell ref="O146:P146"/>
    <mergeCell ref="Q146:R146"/>
    <mergeCell ref="S146:T146"/>
    <mergeCell ref="O147:P147"/>
    <mergeCell ref="Q147:R147"/>
    <mergeCell ref="S147:T147"/>
    <mergeCell ref="O148:P148"/>
    <mergeCell ref="Q148:R148"/>
    <mergeCell ref="S148:T148"/>
    <mergeCell ref="O149:P149"/>
    <mergeCell ref="Q149:R149"/>
    <mergeCell ref="S149:T149"/>
    <mergeCell ref="O150:P150"/>
    <mergeCell ref="Q150:R150"/>
    <mergeCell ref="S150:T150"/>
    <mergeCell ref="O151:P151"/>
    <mergeCell ref="Q151:R151"/>
    <mergeCell ref="S151:T151"/>
    <mergeCell ref="AK155:AL155"/>
    <mergeCell ref="AG146:AH146"/>
    <mergeCell ref="AK151:AL151"/>
    <mergeCell ref="AS165:AT165"/>
    <mergeCell ref="AU165:AV165"/>
    <mergeCell ref="AW165:AX165"/>
    <mergeCell ref="AS166:AT166"/>
    <mergeCell ref="AU166:AV166"/>
    <mergeCell ref="AW166:AX166"/>
    <mergeCell ref="AS167:AT167"/>
    <mergeCell ref="AU167:AV167"/>
    <mergeCell ref="AW167:AX167"/>
    <mergeCell ref="AS168:AX168"/>
    <mergeCell ref="AM155:AN155"/>
    <mergeCell ref="AO155:AP155"/>
    <mergeCell ref="AQ155:AR155"/>
    <mergeCell ref="AM156:AN156"/>
    <mergeCell ref="AO156:AP156"/>
    <mergeCell ref="AQ156:AR156"/>
    <mergeCell ref="AS156:AT156"/>
    <mergeCell ref="AM157:AR167"/>
    <mergeCell ref="AS157:AT157"/>
    <mergeCell ref="AU157:AV157"/>
    <mergeCell ref="AW157:AX157"/>
    <mergeCell ref="AS158:AT158"/>
    <mergeCell ref="AS159:AT159"/>
    <mergeCell ref="AU159:AV159"/>
    <mergeCell ref="AW159:AX159"/>
    <mergeCell ref="AS160:AT160"/>
    <mergeCell ref="AU160:AV160"/>
    <mergeCell ref="AW160:AX160"/>
    <mergeCell ref="AS161:AT161"/>
    <mergeCell ref="AS164:AT164"/>
    <mergeCell ref="AU164:AV164"/>
    <mergeCell ref="AW164:AX164"/>
    <mergeCell ref="AW146:AX146"/>
    <mergeCell ref="AS147:AT147"/>
    <mergeCell ref="AU147:AV147"/>
    <mergeCell ref="AW147:AX147"/>
    <mergeCell ref="AS148:AT148"/>
    <mergeCell ref="AU148:AV148"/>
    <mergeCell ref="AW148:AX148"/>
    <mergeCell ref="AS149:AT149"/>
    <mergeCell ref="AU149:AV149"/>
    <mergeCell ref="AW149:AX149"/>
    <mergeCell ref="AS150:AT150"/>
    <mergeCell ref="AU150:AV150"/>
    <mergeCell ref="AW150:AX150"/>
    <mergeCell ref="AS151:AT151"/>
    <mergeCell ref="AU151:AV151"/>
    <mergeCell ref="AW151:AX151"/>
    <mergeCell ref="AW155:AX155"/>
    <mergeCell ref="AU158:AV158"/>
    <mergeCell ref="AW158:AX158"/>
    <mergeCell ref="AU161:AV161"/>
    <mergeCell ref="AW161:AX161"/>
    <mergeCell ref="AS162:AT162"/>
    <mergeCell ref="S183:T183"/>
    <mergeCell ref="U183:V183"/>
    <mergeCell ref="W183:X183"/>
    <mergeCell ref="Y183:Z183"/>
    <mergeCell ref="O181:P181"/>
    <mergeCell ref="Q181:R181"/>
    <mergeCell ref="S181:T181"/>
    <mergeCell ref="U181:V181"/>
    <mergeCell ref="W181:X181"/>
    <mergeCell ref="Y181:Z181"/>
    <mergeCell ref="O182:P182"/>
    <mergeCell ref="Q182:R182"/>
    <mergeCell ref="S182:T182"/>
    <mergeCell ref="U182:V182"/>
    <mergeCell ref="W182:X182"/>
    <mergeCell ref="Y182:Z182"/>
    <mergeCell ref="Y156:Z156"/>
    <mergeCell ref="Y161:Z161"/>
    <mergeCell ref="AU162:AV162"/>
    <mergeCell ref="AW162:AX162"/>
    <mergeCell ref="AS163:AT163"/>
    <mergeCell ref="AU163:AV163"/>
    <mergeCell ref="AW163:AX163"/>
    <mergeCell ref="U155:V155"/>
    <mergeCell ref="W155:X155"/>
    <mergeCell ref="Y155:Z155"/>
    <mergeCell ref="U156:V156"/>
    <mergeCell ref="W156:X156"/>
    <mergeCell ref="O184:T184"/>
    <mergeCell ref="U184:Z184"/>
    <mergeCell ref="AS138:AX138"/>
    <mergeCell ref="AS139:AT139"/>
    <mergeCell ref="AU139:AV139"/>
    <mergeCell ref="AW139:AX139"/>
    <mergeCell ref="AS140:AT140"/>
    <mergeCell ref="AU140:AV140"/>
    <mergeCell ref="AW140:AX140"/>
    <mergeCell ref="AS141:AT141"/>
    <mergeCell ref="AU141:AV141"/>
    <mergeCell ref="AW141:AX141"/>
    <mergeCell ref="AS142:AT142"/>
    <mergeCell ref="AU142:AV142"/>
    <mergeCell ref="AW142:AX142"/>
    <mergeCell ref="AS143:AT143"/>
    <mergeCell ref="AU143:AV143"/>
    <mergeCell ref="AW143:AX143"/>
    <mergeCell ref="AS144:AT144"/>
    <mergeCell ref="AU144:AV144"/>
    <mergeCell ref="AW144:AX144"/>
    <mergeCell ref="O183:P183"/>
    <mergeCell ref="AS145:AT145"/>
    <mergeCell ref="AU145:AV145"/>
    <mergeCell ref="AW145:AX145"/>
    <mergeCell ref="AS146:AT146"/>
    <mergeCell ref="AU146:AV146"/>
    <mergeCell ref="O180:P180"/>
    <mergeCell ref="Q180:R180"/>
    <mergeCell ref="S180:T180"/>
    <mergeCell ref="U180:V180"/>
    <mergeCell ref="W180:X180"/>
    <mergeCell ref="Y180:Z180"/>
    <mergeCell ref="S176:T176"/>
    <mergeCell ref="U176:V176"/>
    <mergeCell ref="Y176:Z176"/>
    <mergeCell ref="O177:P177"/>
    <mergeCell ref="Q177:R177"/>
    <mergeCell ref="S177:T177"/>
    <mergeCell ref="U177:V177"/>
    <mergeCell ref="W177:X177"/>
    <mergeCell ref="Y177:Z177"/>
    <mergeCell ref="O178:P178"/>
    <mergeCell ref="Q178:R178"/>
    <mergeCell ref="S178:T178"/>
    <mergeCell ref="U178:V178"/>
    <mergeCell ref="W178:X178"/>
    <mergeCell ref="Y178:Z178"/>
    <mergeCell ref="O179:P179"/>
    <mergeCell ref="Q179:R179"/>
    <mergeCell ref="S179:T179"/>
    <mergeCell ref="U179:V179"/>
    <mergeCell ref="W179:X179"/>
    <mergeCell ref="Y179:Z179"/>
    <mergeCell ref="I172:J172"/>
    <mergeCell ref="K172:L172"/>
    <mergeCell ref="M172:N172"/>
    <mergeCell ref="O172:P172"/>
    <mergeCell ref="Q172:R172"/>
    <mergeCell ref="S172:T172"/>
    <mergeCell ref="U172:V172"/>
    <mergeCell ref="W172:X172"/>
    <mergeCell ref="Y172:Z172"/>
    <mergeCell ref="I173:N183"/>
    <mergeCell ref="O173:P173"/>
    <mergeCell ref="Q173:R173"/>
    <mergeCell ref="S173:T173"/>
    <mergeCell ref="U173:V173"/>
    <mergeCell ref="W173:X173"/>
    <mergeCell ref="Y173:Z173"/>
    <mergeCell ref="O174:P174"/>
    <mergeCell ref="Q174:R174"/>
    <mergeCell ref="S174:T174"/>
    <mergeCell ref="U174:V174"/>
    <mergeCell ref="W174:X174"/>
    <mergeCell ref="Y174:Z174"/>
    <mergeCell ref="O175:P175"/>
    <mergeCell ref="Q175:R175"/>
    <mergeCell ref="S175:T175"/>
    <mergeCell ref="U175:V175"/>
    <mergeCell ref="W175:X175"/>
    <mergeCell ref="Y175:Z175"/>
    <mergeCell ref="O176:P176"/>
    <mergeCell ref="Q176:R176"/>
    <mergeCell ref="W176:X176"/>
    <mergeCell ref="Q183:R183"/>
    <mergeCell ref="I168:N168"/>
    <mergeCell ref="O168:T168"/>
    <mergeCell ref="I170:Z170"/>
    <mergeCell ref="I171:J171"/>
    <mergeCell ref="K171:L171"/>
    <mergeCell ref="M171:N171"/>
    <mergeCell ref="O171:P171"/>
    <mergeCell ref="Q171:R171"/>
    <mergeCell ref="S171:T171"/>
    <mergeCell ref="U171:V171"/>
    <mergeCell ref="W171:X171"/>
    <mergeCell ref="Y171:Z171"/>
    <mergeCell ref="Y165:Z165"/>
    <mergeCell ref="I162:J162"/>
    <mergeCell ref="K162:L162"/>
    <mergeCell ref="M162:N162"/>
    <mergeCell ref="O162:P162"/>
    <mergeCell ref="Q162:R162"/>
    <mergeCell ref="U167:V167"/>
    <mergeCell ref="U168:Z168"/>
    <mergeCell ref="I166:J166"/>
    <mergeCell ref="K166:L166"/>
    <mergeCell ref="M166:N166"/>
    <mergeCell ref="O166:P166"/>
    <mergeCell ref="Q166:R166"/>
    <mergeCell ref="S166:T166"/>
    <mergeCell ref="U166:V166"/>
    <mergeCell ref="W166:X166"/>
    <mergeCell ref="AE160:AF160"/>
    <mergeCell ref="AG160:AH160"/>
    <mergeCell ref="AI160:AJ160"/>
    <mergeCell ref="AK160:AL160"/>
    <mergeCell ref="AA161:AB161"/>
    <mergeCell ref="AC161:AD161"/>
    <mergeCell ref="AE161:AF161"/>
    <mergeCell ref="AG161:AH161"/>
    <mergeCell ref="AI161:AJ161"/>
    <mergeCell ref="AK161:AL161"/>
    <mergeCell ref="AC162:AD162"/>
    <mergeCell ref="AE162:AF162"/>
    <mergeCell ref="AG162:AH162"/>
    <mergeCell ref="S158:T158"/>
    <mergeCell ref="U158:V158"/>
    <mergeCell ref="K159:L159"/>
    <mergeCell ref="M159:N159"/>
    <mergeCell ref="S160:T160"/>
    <mergeCell ref="AG159:AH159"/>
    <mergeCell ref="AA162:AB162"/>
    <mergeCell ref="AA158:AB158"/>
    <mergeCell ref="AC158:AD158"/>
    <mergeCell ref="AE158:AF158"/>
    <mergeCell ref="AG158:AH158"/>
    <mergeCell ref="AC166:AD166"/>
    <mergeCell ref="A105:H105"/>
    <mergeCell ref="O105:P105"/>
    <mergeCell ref="Q105:R105"/>
    <mergeCell ref="Y160:Z160"/>
    <mergeCell ref="A107:A117"/>
    <mergeCell ref="B107:H107"/>
    <mergeCell ref="U107:V107"/>
    <mergeCell ref="AK109:AL109"/>
    <mergeCell ref="AI107:AJ107"/>
    <mergeCell ref="AK107:AL107"/>
    <mergeCell ref="B108:H108"/>
    <mergeCell ref="O108:P108"/>
    <mergeCell ref="Q108:R108"/>
    <mergeCell ref="S108:T108"/>
    <mergeCell ref="U108:V108"/>
    <mergeCell ref="W108:X108"/>
    <mergeCell ref="K158:L158"/>
    <mergeCell ref="K161:L161"/>
    <mergeCell ref="M161:N161"/>
    <mergeCell ref="S159:T159"/>
    <mergeCell ref="U159:V159"/>
    <mergeCell ref="W159:X159"/>
    <mergeCell ref="Y159:Z159"/>
    <mergeCell ref="I159:J159"/>
    <mergeCell ref="M160:N160"/>
    <mergeCell ref="Q160:R160"/>
    <mergeCell ref="W160:X160"/>
    <mergeCell ref="Y162:Z162"/>
    <mergeCell ref="AK162:AL162"/>
    <mergeCell ref="AA160:AB160"/>
    <mergeCell ref="AC160:AD160"/>
    <mergeCell ref="AS104:AX104"/>
    <mergeCell ref="AI159:AJ159"/>
    <mergeCell ref="AK159:AL159"/>
    <mergeCell ref="AA156:AB156"/>
    <mergeCell ref="AC156:AD156"/>
    <mergeCell ref="AE156:AF156"/>
    <mergeCell ref="AG156:AH156"/>
    <mergeCell ref="AI156:AJ156"/>
    <mergeCell ref="AK156:AL156"/>
    <mergeCell ref="AA157:AB157"/>
    <mergeCell ref="AC157:AD157"/>
    <mergeCell ref="AE157:AF157"/>
    <mergeCell ref="AG157:AH157"/>
    <mergeCell ref="AI157:AJ157"/>
    <mergeCell ref="AK157:AL157"/>
    <mergeCell ref="I154:T154"/>
    <mergeCell ref="I155:J155"/>
    <mergeCell ref="K155:L155"/>
    <mergeCell ref="M155:N155"/>
    <mergeCell ref="O155:P155"/>
    <mergeCell ref="Q155:R155"/>
    <mergeCell ref="S155:T155"/>
    <mergeCell ref="I156:J156"/>
    <mergeCell ref="K156:L156"/>
    <mergeCell ref="M156:N156"/>
    <mergeCell ref="O156:P156"/>
    <mergeCell ref="Q156:R156"/>
    <mergeCell ref="S156:T156"/>
    <mergeCell ref="AM154:AX154"/>
    <mergeCell ref="O107:P107"/>
    <mergeCell ref="Q107:R107"/>
    <mergeCell ref="S107:T107"/>
    <mergeCell ref="AK105:AL105"/>
    <mergeCell ref="Y105:Z105"/>
    <mergeCell ref="I112:J112"/>
    <mergeCell ref="K112:L112"/>
    <mergeCell ref="M112:N112"/>
    <mergeCell ref="I113:J113"/>
    <mergeCell ref="K113:L113"/>
    <mergeCell ref="M113:N113"/>
    <mergeCell ref="C64:H64"/>
    <mergeCell ref="C63:H63"/>
    <mergeCell ref="C65:H65"/>
    <mergeCell ref="C91:H91"/>
    <mergeCell ref="C100:F100"/>
    <mergeCell ref="AA105:AB105"/>
    <mergeCell ref="I63:AA63"/>
    <mergeCell ref="I104:N104"/>
    <mergeCell ref="I105:J105"/>
    <mergeCell ref="G100:J100"/>
    <mergeCell ref="K100:N100"/>
    <mergeCell ref="C99:N99"/>
    <mergeCell ref="A106:H106"/>
    <mergeCell ref="O106:P106"/>
    <mergeCell ref="S105:T105"/>
    <mergeCell ref="U105:V105"/>
    <mergeCell ref="W105:X105"/>
    <mergeCell ref="Q106:R106"/>
    <mergeCell ref="S106:T106"/>
    <mergeCell ref="U106:V106"/>
    <mergeCell ref="W106:X106"/>
    <mergeCell ref="Y106:Z106"/>
    <mergeCell ref="AA106:AB106"/>
    <mergeCell ref="BL138:BQ138"/>
    <mergeCell ref="BL139:BQ139"/>
    <mergeCell ref="BL140:BN140"/>
    <mergeCell ref="BO140:BQ140"/>
    <mergeCell ref="BO145:BQ145"/>
    <mergeCell ref="BL146:BN146"/>
    <mergeCell ref="BO146:BQ146"/>
    <mergeCell ref="BL144:BQ144"/>
    <mergeCell ref="BL141:BN141"/>
    <mergeCell ref="BO141:BQ141"/>
    <mergeCell ref="I117:J117"/>
    <mergeCell ref="K117:L117"/>
    <mergeCell ref="M117:N117"/>
    <mergeCell ref="I114:J114"/>
    <mergeCell ref="I115:J115"/>
    <mergeCell ref="K111:L111"/>
    <mergeCell ref="M111:N111"/>
    <mergeCell ref="K115:L115"/>
    <mergeCell ref="M115:N115"/>
    <mergeCell ref="K114:L114"/>
    <mergeCell ref="M114:N114"/>
    <mergeCell ref="AM146:AN146"/>
    <mergeCell ref="AQ146:AR146"/>
    <mergeCell ref="AO146:AP146"/>
    <mergeCell ref="Q140:R140"/>
    <mergeCell ref="S140:T140"/>
    <mergeCell ref="I141:N151"/>
    <mergeCell ref="O141:P141"/>
    <mergeCell ref="Q141:R141"/>
    <mergeCell ref="S141:T141"/>
    <mergeCell ref="O142:P142"/>
    <mergeCell ref="Q142:R142"/>
    <mergeCell ref="BL143:BQ143"/>
    <mergeCell ref="O161:P161"/>
    <mergeCell ref="Q161:R161"/>
    <mergeCell ref="S161:T161"/>
    <mergeCell ref="U161:V161"/>
    <mergeCell ref="W161:X161"/>
    <mergeCell ref="AO181:AP181"/>
    <mergeCell ref="AS182:AT182"/>
    <mergeCell ref="AU182:AV182"/>
    <mergeCell ref="AG178:AH178"/>
    <mergeCell ref="BL145:BN145"/>
    <mergeCell ref="AU156:AV156"/>
    <mergeCell ref="AW156:AX156"/>
    <mergeCell ref="AI172:AJ172"/>
    <mergeCell ref="AK172:AL172"/>
    <mergeCell ref="AK171:AL171"/>
    <mergeCell ref="AM172:AN172"/>
    <mergeCell ref="AO172:AP172"/>
    <mergeCell ref="AE177:AF177"/>
    <mergeCell ref="AG177:AH177"/>
    <mergeCell ref="AI177:AJ177"/>
    <mergeCell ref="AK177:AL177"/>
    <mergeCell ref="AM177:AN177"/>
    <mergeCell ref="AO177:AP177"/>
    <mergeCell ref="AQ177:AR177"/>
    <mergeCell ref="AI158:AJ158"/>
    <mergeCell ref="AK158:AL158"/>
    <mergeCell ref="AA159:AB159"/>
    <mergeCell ref="AC159:AD159"/>
    <mergeCell ref="AE159:AF159"/>
    <mergeCell ref="AI162:AJ162"/>
    <mergeCell ref="AA144:AB144"/>
    <mergeCell ref="AL1:AX2"/>
    <mergeCell ref="C54:H54"/>
    <mergeCell ref="AA104:AF104"/>
    <mergeCell ref="AG104:AL104"/>
    <mergeCell ref="I64:AA64"/>
    <mergeCell ref="U138:AL138"/>
    <mergeCell ref="U139:V139"/>
    <mergeCell ref="W139:X139"/>
    <mergeCell ref="Y139:Z139"/>
    <mergeCell ref="P92:AK92"/>
    <mergeCell ref="P93:AK93"/>
    <mergeCell ref="B2:X4"/>
    <mergeCell ref="AJ30:AX32"/>
    <mergeCell ref="B33:W33"/>
    <mergeCell ref="C34:AO34"/>
    <mergeCell ref="C35:AO35"/>
    <mergeCell ref="C37:AO37"/>
    <mergeCell ref="AS105:AX105"/>
    <mergeCell ref="AS106:AU106"/>
    <mergeCell ref="AV106:AX106"/>
    <mergeCell ref="AS107:AU107"/>
    <mergeCell ref="AV107:AX107"/>
    <mergeCell ref="AS109:AX109"/>
    <mergeCell ref="AS110:AX110"/>
    <mergeCell ref="AS111:AU111"/>
    <mergeCell ref="AV111:AX111"/>
    <mergeCell ref="AS112:AU112"/>
    <mergeCell ref="AV112:AX112"/>
    <mergeCell ref="K105:L105"/>
    <mergeCell ref="M105:N105"/>
    <mergeCell ref="I106:J106"/>
    <mergeCell ref="K106:L106"/>
    <mergeCell ref="O110:P110"/>
    <mergeCell ref="Q110:R110"/>
    <mergeCell ref="S110:T110"/>
    <mergeCell ref="U110:V110"/>
    <mergeCell ref="W110:X110"/>
    <mergeCell ref="K108:L108"/>
    <mergeCell ref="M108:N108"/>
    <mergeCell ref="I109:J109"/>
    <mergeCell ref="K109:L109"/>
    <mergeCell ref="M109:N109"/>
    <mergeCell ref="I110:J110"/>
    <mergeCell ref="K110:L110"/>
    <mergeCell ref="M110:N110"/>
    <mergeCell ref="M106:N106"/>
    <mergeCell ref="M107:N107"/>
    <mergeCell ref="Q109:R109"/>
    <mergeCell ref="Y108:Z108"/>
    <mergeCell ref="W107:X107"/>
    <mergeCell ref="Y107:Z107"/>
    <mergeCell ref="S109:T109"/>
    <mergeCell ref="U109:V109"/>
    <mergeCell ref="W109:X109"/>
    <mergeCell ref="Y109:Z109"/>
    <mergeCell ref="I107:J107"/>
    <mergeCell ref="K107:L107"/>
    <mergeCell ref="I108:J108"/>
    <mergeCell ref="Y110:Z110"/>
    <mergeCell ref="AC105:AD105"/>
    <mergeCell ref="AE105:AF105"/>
    <mergeCell ref="AG105:AH105"/>
    <mergeCell ref="AI105:AJ105"/>
    <mergeCell ref="AK112:AL112"/>
    <mergeCell ref="AK110:AL110"/>
    <mergeCell ref="AE110:AF110"/>
    <mergeCell ref="AG110:AH110"/>
    <mergeCell ref="AI110:AJ110"/>
    <mergeCell ref="AE109:AF109"/>
    <mergeCell ref="AG109:AH109"/>
    <mergeCell ref="AI108:AJ108"/>
    <mergeCell ref="AK108:AL108"/>
    <mergeCell ref="AI109:AJ109"/>
    <mergeCell ref="AK111:AL111"/>
    <mergeCell ref="AA108:AB108"/>
    <mergeCell ref="AK106:AL106"/>
    <mergeCell ref="AC109:AD109"/>
    <mergeCell ref="AC106:AD106"/>
    <mergeCell ref="AE106:AF106"/>
    <mergeCell ref="AG106:AH106"/>
    <mergeCell ref="AI106:AJ106"/>
    <mergeCell ref="AA107:AB107"/>
    <mergeCell ref="AC107:AD107"/>
    <mergeCell ref="AE107:AF107"/>
    <mergeCell ref="AG107:AH107"/>
    <mergeCell ref="AA109:AB109"/>
    <mergeCell ref="AC108:AD108"/>
    <mergeCell ref="AE108:AF108"/>
    <mergeCell ref="AG108:AH108"/>
    <mergeCell ref="AA110:AB110"/>
    <mergeCell ref="AC110:AD110"/>
    <mergeCell ref="AK117:AL117"/>
    <mergeCell ref="I116:J116"/>
    <mergeCell ref="O111:P111"/>
    <mergeCell ref="Q111:R111"/>
    <mergeCell ref="S111:T111"/>
    <mergeCell ref="U111:V111"/>
    <mergeCell ref="W111:X111"/>
    <mergeCell ref="Y111:Z111"/>
    <mergeCell ref="AA111:AB111"/>
    <mergeCell ref="AC111:AD111"/>
    <mergeCell ref="Y112:Z112"/>
    <mergeCell ref="AA112:AB112"/>
    <mergeCell ref="AC112:AD112"/>
    <mergeCell ref="AE112:AF112"/>
    <mergeCell ref="AG112:AH112"/>
    <mergeCell ref="AI112:AJ112"/>
    <mergeCell ref="O112:P112"/>
    <mergeCell ref="Q112:R112"/>
    <mergeCell ref="S112:T112"/>
    <mergeCell ref="U112:V112"/>
    <mergeCell ref="AE111:AF111"/>
    <mergeCell ref="AG111:AH111"/>
    <mergeCell ref="AI111:AJ111"/>
    <mergeCell ref="AI114:AJ114"/>
    <mergeCell ref="AK114:AL114"/>
    <mergeCell ref="K116:L116"/>
    <mergeCell ref="M116:N116"/>
    <mergeCell ref="I111:J111"/>
    <mergeCell ref="AQ122:AR122"/>
    <mergeCell ref="O122:P122"/>
    <mergeCell ref="Q122:R122"/>
    <mergeCell ref="S122:T122"/>
    <mergeCell ref="I118:N118"/>
    <mergeCell ref="O118:T118"/>
    <mergeCell ref="B115:H115"/>
    <mergeCell ref="O115:P115"/>
    <mergeCell ref="Q115:R115"/>
    <mergeCell ref="S115:T115"/>
    <mergeCell ref="U115:V115"/>
    <mergeCell ref="W115:X115"/>
    <mergeCell ref="AK115:AL115"/>
    <mergeCell ref="Y115:Z115"/>
    <mergeCell ref="AA115:AB115"/>
    <mergeCell ref="AC115:AD115"/>
    <mergeCell ref="AE115:AF115"/>
    <mergeCell ref="AG115:AH115"/>
    <mergeCell ref="AI115:AJ115"/>
    <mergeCell ref="AE116:AF116"/>
    <mergeCell ref="AG116:AH116"/>
    <mergeCell ref="AI116:AJ116"/>
    <mergeCell ref="AK116:AL116"/>
    <mergeCell ref="AA117:AB117"/>
    <mergeCell ref="AC117:AD117"/>
    <mergeCell ref="AE117:AF117"/>
    <mergeCell ref="AG117:AH117"/>
    <mergeCell ref="AI117:AJ117"/>
    <mergeCell ref="B117:H117"/>
    <mergeCell ref="O117:P117"/>
    <mergeCell ref="Q117:R117"/>
    <mergeCell ref="S117:T117"/>
    <mergeCell ref="AG122:AH122"/>
    <mergeCell ref="AI122:AJ122"/>
    <mergeCell ref="AE121:AF121"/>
    <mergeCell ref="AG121:AH121"/>
    <mergeCell ref="AI121:AJ121"/>
    <mergeCell ref="AK121:AL121"/>
    <mergeCell ref="AM121:AN121"/>
    <mergeCell ref="AO121:AP121"/>
    <mergeCell ref="A121:H121"/>
    <mergeCell ref="U121:V121"/>
    <mergeCell ref="W121:X121"/>
    <mergeCell ref="Y121:Z121"/>
    <mergeCell ref="AA121:AB121"/>
    <mergeCell ref="AC121:AD121"/>
    <mergeCell ref="AK122:AL122"/>
    <mergeCell ref="AM122:AN122"/>
    <mergeCell ref="AO122:AP122"/>
    <mergeCell ref="M121:N121"/>
    <mergeCell ref="M122:N122"/>
    <mergeCell ref="AM120:AR120"/>
    <mergeCell ref="A123:A133"/>
    <mergeCell ref="B123:H123"/>
    <mergeCell ref="U123:V123"/>
    <mergeCell ref="W123:X123"/>
    <mergeCell ref="Y123:Z123"/>
    <mergeCell ref="AA123:AB123"/>
    <mergeCell ref="AQ125:AR125"/>
    <mergeCell ref="AO123:AP123"/>
    <mergeCell ref="AQ123:AR123"/>
    <mergeCell ref="B124:H124"/>
    <mergeCell ref="U124:V124"/>
    <mergeCell ref="W124:X124"/>
    <mergeCell ref="Y124:Z124"/>
    <mergeCell ref="AA124:AB124"/>
    <mergeCell ref="AC124:AD124"/>
    <mergeCell ref="AE124:AF124"/>
    <mergeCell ref="AG124:AH124"/>
    <mergeCell ref="AC123:AD123"/>
    <mergeCell ref="AE123:AF123"/>
    <mergeCell ref="AG123:AH123"/>
    <mergeCell ref="AI123:AJ123"/>
    <mergeCell ref="AK123:AL123"/>
    <mergeCell ref="AM123:AN123"/>
    <mergeCell ref="U126:V126"/>
    <mergeCell ref="W126:X126"/>
    <mergeCell ref="Y126:Z126"/>
    <mergeCell ref="AA126:AB126"/>
    <mergeCell ref="AC126:AD126"/>
    <mergeCell ref="B125:H125"/>
    <mergeCell ref="U125:V125"/>
    <mergeCell ref="AQ121:AR121"/>
    <mergeCell ref="AO124:AP124"/>
    <mergeCell ref="AO125:AP125"/>
    <mergeCell ref="AK127:AL127"/>
    <mergeCell ref="AM127:AN127"/>
    <mergeCell ref="AO127:AP127"/>
    <mergeCell ref="AK126:AL126"/>
    <mergeCell ref="AM126:AN126"/>
    <mergeCell ref="AO126:AP126"/>
    <mergeCell ref="U127:V127"/>
    <mergeCell ref="W127:X127"/>
    <mergeCell ref="Y127:Z127"/>
    <mergeCell ref="AA127:AB127"/>
    <mergeCell ref="AC127:AD127"/>
    <mergeCell ref="AE127:AF127"/>
    <mergeCell ref="AG127:AH127"/>
    <mergeCell ref="AI127:AJ127"/>
    <mergeCell ref="B127:H127"/>
    <mergeCell ref="I124:J124"/>
    <mergeCell ref="AM129:AN129"/>
    <mergeCell ref="U129:V129"/>
    <mergeCell ref="W129:X129"/>
    <mergeCell ref="Y129:Z129"/>
    <mergeCell ref="AA129:AB129"/>
    <mergeCell ref="AC129:AD129"/>
    <mergeCell ref="AK130:AL130"/>
    <mergeCell ref="AM130:AN130"/>
    <mergeCell ref="W125:X125"/>
    <mergeCell ref="Y125:Z125"/>
    <mergeCell ref="AA125:AB125"/>
    <mergeCell ref="AC125:AD125"/>
    <mergeCell ref="AE125:AF125"/>
    <mergeCell ref="AG125:AH125"/>
    <mergeCell ref="AI125:AJ125"/>
    <mergeCell ref="AI124:AJ124"/>
    <mergeCell ref="AK124:AL124"/>
    <mergeCell ref="AM124:AN124"/>
    <mergeCell ref="AE126:AF126"/>
    <mergeCell ref="AG126:AH126"/>
    <mergeCell ref="AI126:AJ126"/>
    <mergeCell ref="B141:H141"/>
    <mergeCell ref="AA141:AB141"/>
    <mergeCell ref="B133:H133"/>
    <mergeCell ref="U133:V133"/>
    <mergeCell ref="W133:X133"/>
    <mergeCell ref="Y133:Z133"/>
    <mergeCell ref="AA133:AB133"/>
    <mergeCell ref="AC133:AD133"/>
    <mergeCell ref="AQ133:AR133"/>
    <mergeCell ref="U132:V132"/>
    <mergeCell ref="W132:X132"/>
    <mergeCell ref="Y132:Z132"/>
    <mergeCell ref="AA132:AB132"/>
    <mergeCell ref="AC132:AD132"/>
    <mergeCell ref="AE132:AF132"/>
    <mergeCell ref="AG132:AH132"/>
    <mergeCell ref="AI132:AJ132"/>
    <mergeCell ref="U134:Z134"/>
    <mergeCell ref="AA134:AF134"/>
    <mergeCell ref="Q133:R133"/>
    <mergeCell ref="M132:N132"/>
    <mergeCell ref="AK132:AL132"/>
    <mergeCell ref="AM132:AN132"/>
    <mergeCell ref="AO132:AP132"/>
    <mergeCell ref="AQ132:AR132"/>
    <mergeCell ref="U140:V140"/>
    <mergeCell ref="W140:X140"/>
    <mergeCell ref="Y140:Z140"/>
    <mergeCell ref="I138:T138"/>
    <mergeCell ref="I139:J139"/>
    <mergeCell ref="K139:L139"/>
    <mergeCell ref="AM138:AR138"/>
    <mergeCell ref="AI140:AJ140"/>
    <mergeCell ref="AK140:AL140"/>
    <mergeCell ref="AK139:AL139"/>
    <mergeCell ref="AM139:AN139"/>
    <mergeCell ref="AO139:AP139"/>
    <mergeCell ref="A139:H139"/>
    <mergeCell ref="AA139:AB139"/>
    <mergeCell ref="AC139:AD139"/>
    <mergeCell ref="AE139:AF139"/>
    <mergeCell ref="AG139:AH139"/>
    <mergeCell ref="M139:N139"/>
    <mergeCell ref="O139:P139"/>
    <mergeCell ref="Q139:R139"/>
    <mergeCell ref="S139:T139"/>
    <mergeCell ref="I140:J140"/>
    <mergeCell ref="K140:L140"/>
    <mergeCell ref="M140:N140"/>
    <mergeCell ref="O140:P140"/>
    <mergeCell ref="AO145:AP145"/>
    <mergeCell ref="AQ145:AR145"/>
    <mergeCell ref="AQ144:AR144"/>
    <mergeCell ref="AM144:AN144"/>
    <mergeCell ref="AO144:AP144"/>
    <mergeCell ref="AE143:AF143"/>
    <mergeCell ref="AG143:AH143"/>
    <mergeCell ref="AI143:AJ143"/>
    <mergeCell ref="U141:Z151"/>
    <mergeCell ref="AA143:AB143"/>
    <mergeCell ref="AC143:AD143"/>
    <mergeCell ref="AK146:AL146"/>
    <mergeCell ref="AA146:AB146"/>
    <mergeCell ref="AQ147:AR147"/>
    <mergeCell ref="AM148:AN148"/>
    <mergeCell ref="AO148:AP148"/>
    <mergeCell ref="AQ148:AR148"/>
    <mergeCell ref="AM147:AN147"/>
    <mergeCell ref="AO147:AP147"/>
    <mergeCell ref="AM150:AN150"/>
    <mergeCell ref="AO150:AP150"/>
    <mergeCell ref="AA151:AB151"/>
    <mergeCell ref="AC151:AD151"/>
    <mergeCell ref="AE151:AF151"/>
    <mergeCell ref="AG151:AH151"/>
    <mergeCell ref="AI151:AJ151"/>
    <mergeCell ref="AQ149:AR149"/>
    <mergeCell ref="AK149:AL149"/>
    <mergeCell ref="AM149:AN149"/>
    <mergeCell ref="AO149:AP149"/>
    <mergeCell ref="AQ151:AR151"/>
    <mergeCell ref="AA150:AB150"/>
    <mergeCell ref="AQ150:AR150"/>
    <mergeCell ref="B151:H151"/>
    <mergeCell ref="U154:Z154"/>
    <mergeCell ref="AM105:AN105"/>
    <mergeCell ref="AO105:AP105"/>
    <mergeCell ref="AQ105:AR105"/>
    <mergeCell ref="AM106:AN106"/>
    <mergeCell ref="AO106:AP106"/>
    <mergeCell ref="AQ106:AR106"/>
    <mergeCell ref="AA152:AF152"/>
    <mergeCell ref="AG152:AL152"/>
    <mergeCell ref="A154:H154"/>
    <mergeCell ref="AA154:AL154"/>
    <mergeCell ref="AC150:AD150"/>
    <mergeCell ref="AE150:AF150"/>
    <mergeCell ref="AG150:AH150"/>
    <mergeCell ref="AI150:AJ150"/>
    <mergeCell ref="AK150:AL150"/>
    <mergeCell ref="AC146:AD146"/>
    <mergeCell ref="AE146:AF146"/>
    <mergeCell ref="AC144:AD144"/>
    <mergeCell ref="AE144:AF144"/>
    <mergeCell ref="AQ142:AR142"/>
    <mergeCell ref="AM143:AN143"/>
    <mergeCell ref="AO143:AP143"/>
    <mergeCell ref="AM145:AN145"/>
    <mergeCell ref="AO107:AP107"/>
    <mergeCell ref="AQ107:AR107"/>
    <mergeCell ref="B142:H142"/>
    <mergeCell ref="AA142:AB142"/>
    <mergeCell ref="AC142:AD142"/>
    <mergeCell ref="AE142:AF142"/>
    <mergeCell ref="AG142:AH142"/>
    <mergeCell ref="AI142:AJ142"/>
    <mergeCell ref="AK142:AL142"/>
    <mergeCell ref="AI141:AJ141"/>
    <mergeCell ref="AK141:AL141"/>
    <mergeCell ref="AG145:AH145"/>
    <mergeCell ref="AI145:AJ145"/>
    <mergeCell ref="AM107:AN107"/>
    <mergeCell ref="AM142:AN142"/>
    <mergeCell ref="AK144:AL144"/>
    <mergeCell ref="AG144:AH144"/>
    <mergeCell ref="AI144:AJ144"/>
    <mergeCell ref="AO114:AP114"/>
    <mergeCell ref="AQ114:AR114"/>
    <mergeCell ref="AO115:AP115"/>
    <mergeCell ref="AQ115:AR115"/>
    <mergeCell ref="AO116:AP116"/>
    <mergeCell ref="AQ116:AR116"/>
    <mergeCell ref="AO110:AP110"/>
    <mergeCell ref="AQ110:AR110"/>
    <mergeCell ref="AM111:AN111"/>
    <mergeCell ref="AQ124:AR124"/>
    <mergeCell ref="AK125:AL125"/>
    <mergeCell ref="AM125:AN125"/>
    <mergeCell ref="AM114:AN114"/>
    <mergeCell ref="M129:N129"/>
    <mergeCell ref="AM115:AN115"/>
    <mergeCell ref="W158:X158"/>
    <mergeCell ref="Y158:Z158"/>
    <mergeCell ref="I157:J157"/>
    <mergeCell ref="I158:J158"/>
    <mergeCell ref="AM110:AN110"/>
    <mergeCell ref="AC141:AD141"/>
    <mergeCell ref="AE141:AF141"/>
    <mergeCell ref="AG141:AH141"/>
    <mergeCell ref="AE131:AF131"/>
    <mergeCell ref="AG131:AH131"/>
    <mergeCell ref="AI131:AJ131"/>
    <mergeCell ref="AK131:AL131"/>
    <mergeCell ref="AM131:AN131"/>
    <mergeCell ref="AE128:AF128"/>
    <mergeCell ref="AG128:AH128"/>
    <mergeCell ref="AI128:AJ128"/>
    <mergeCell ref="AA155:AB155"/>
    <mergeCell ref="AC155:AD155"/>
    <mergeCell ref="AE155:AF155"/>
    <mergeCell ref="AG155:AH155"/>
    <mergeCell ref="AM116:AN116"/>
    <mergeCell ref="AK143:AL143"/>
    <mergeCell ref="M158:N158"/>
    <mergeCell ref="O158:P158"/>
    <mergeCell ref="Q158:R158"/>
    <mergeCell ref="AA149:AB149"/>
    <mergeCell ref="AC149:AD149"/>
    <mergeCell ref="AE149:AF149"/>
    <mergeCell ref="AG149:AH149"/>
    <mergeCell ref="AI149:AJ149"/>
    <mergeCell ref="AE133:AF133"/>
    <mergeCell ref="AQ143:AR143"/>
    <mergeCell ref="AO141:AP141"/>
    <mergeCell ref="AQ141:AR141"/>
    <mergeCell ref="AQ131:AR131"/>
    <mergeCell ref="AO131:AP131"/>
    <mergeCell ref="AK128:AL128"/>
    <mergeCell ref="AM128:AN128"/>
    <mergeCell ref="AO128:AP128"/>
    <mergeCell ref="AO129:AP129"/>
    <mergeCell ref="AO130:AP130"/>
    <mergeCell ref="W128:X128"/>
    <mergeCell ref="Y128:Z128"/>
    <mergeCell ref="AA128:AB128"/>
    <mergeCell ref="U130:V130"/>
    <mergeCell ref="AC128:AD128"/>
    <mergeCell ref="AQ129:AR129"/>
    <mergeCell ref="AQ130:AR130"/>
    <mergeCell ref="AO142:AP142"/>
    <mergeCell ref="AM141:AN141"/>
    <mergeCell ref="U131:V131"/>
    <mergeCell ref="W131:X131"/>
    <mergeCell ref="Y131:Z131"/>
    <mergeCell ref="AA131:AB131"/>
    <mergeCell ref="AG133:AH133"/>
    <mergeCell ref="AI133:AJ133"/>
    <mergeCell ref="AK133:AL133"/>
    <mergeCell ref="AM133:AN133"/>
    <mergeCell ref="AO133:AP133"/>
    <mergeCell ref="AQ139:AR139"/>
    <mergeCell ref="AA140:AB140"/>
    <mergeCell ref="AC140:AD140"/>
    <mergeCell ref="AE140:AF140"/>
    <mergeCell ref="AO117:AP117"/>
    <mergeCell ref="AQ117:AR117"/>
    <mergeCell ref="AM113:AN113"/>
    <mergeCell ref="AO113:AP113"/>
    <mergeCell ref="AQ113:AR113"/>
    <mergeCell ref="AM117:AN117"/>
    <mergeCell ref="O157:P157"/>
    <mergeCell ref="AI146:AJ146"/>
    <mergeCell ref="AA148:AB148"/>
    <mergeCell ref="AC148:AD148"/>
    <mergeCell ref="AE148:AF148"/>
    <mergeCell ref="AM176:AN176"/>
    <mergeCell ref="S162:T162"/>
    <mergeCell ref="U162:V162"/>
    <mergeCell ref="W162:X162"/>
    <mergeCell ref="AG148:AH148"/>
    <mergeCell ref="AI148:AJ148"/>
    <mergeCell ref="AI155:AJ155"/>
    <mergeCell ref="AI176:AJ176"/>
    <mergeCell ref="AA170:AL170"/>
    <mergeCell ref="AO176:AP176"/>
    <mergeCell ref="AC176:AD176"/>
    <mergeCell ref="AE176:AF176"/>
    <mergeCell ref="AM140:AN140"/>
    <mergeCell ref="AO140:AP140"/>
    <mergeCell ref="AQ140:AR140"/>
    <mergeCell ref="AQ127:AR127"/>
    <mergeCell ref="AQ128:AR128"/>
    <mergeCell ref="AQ126:AR126"/>
    <mergeCell ref="Q157:R157"/>
    <mergeCell ref="S157:T157"/>
    <mergeCell ref="U157:V157"/>
    <mergeCell ref="S163:T163"/>
    <mergeCell ref="U163:V163"/>
    <mergeCell ref="W163:X163"/>
    <mergeCell ref="Y163:Z163"/>
    <mergeCell ref="I129:J129"/>
    <mergeCell ref="K129:L129"/>
    <mergeCell ref="I163:J163"/>
    <mergeCell ref="K163:L163"/>
    <mergeCell ref="I167:J167"/>
    <mergeCell ref="I161:J161"/>
    <mergeCell ref="M167:N167"/>
    <mergeCell ref="O167:P167"/>
    <mergeCell ref="Q167:R167"/>
    <mergeCell ref="M133:N133"/>
    <mergeCell ref="K157:L157"/>
    <mergeCell ref="M157:N157"/>
    <mergeCell ref="O132:P132"/>
    <mergeCell ref="O133:P133"/>
    <mergeCell ref="I133:J133"/>
    <mergeCell ref="K133:L133"/>
    <mergeCell ref="O159:P159"/>
    <mergeCell ref="Q159:R159"/>
    <mergeCell ref="S132:T132"/>
    <mergeCell ref="W157:X157"/>
    <mergeCell ref="Y157:Z157"/>
    <mergeCell ref="Q163:R163"/>
    <mergeCell ref="Y164:Z164"/>
    <mergeCell ref="Y166:Z166"/>
    <mergeCell ref="S167:T167"/>
    <mergeCell ref="S142:T142"/>
    <mergeCell ref="O143:P143"/>
    <mergeCell ref="Q143:R143"/>
    <mergeCell ref="AI166:AJ166"/>
    <mergeCell ref="AK166:AL166"/>
    <mergeCell ref="AA167:AB167"/>
    <mergeCell ref="AC167:AD167"/>
    <mergeCell ref="AE167:AF167"/>
    <mergeCell ref="AG167:AH167"/>
    <mergeCell ref="AK178:AL178"/>
    <mergeCell ref="AE166:AF166"/>
    <mergeCell ref="AG166:AH166"/>
    <mergeCell ref="I164:J164"/>
    <mergeCell ref="K164:L164"/>
    <mergeCell ref="M164:N164"/>
    <mergeCell ref="O164:P164"/>
    <mergeCell ref="Q164:R164"/>
    <mergeCell ref="S164:T164"/>
    <mergeCell ref="U164:V164"/>
    <mergeCell ref="W164:X164"/>
    <mergeCell ref="AI167:AJ167"/>
    <mergeCell ref="AK167:AL167"/>
    <mergeCell ref="AA164:AB164"/>
    <mergeCell ref="AC164:AD164"/>
    <mergeCell ref="AE164:AF164"/>
    <mergeCell ref="AG164:AH164"/>
    <mergeCell ref="AI164:AJ164"/>
    <mergeCell ref="AK164:AL164"/>
    <mergeCell ref="AA165:AB165"/>
    <mergeCell ref="AC165:AD165"/>
    <mergeCell ref="AE165:AF165"/>
    <mergeCell ref="AG165:AH165"/>
    <mergeCell ref="AI165:AJ165"/>
    <mergeCell ref="AK165:AL165"/>
    <mergeCell ref="AA166:AB166"/>
    <mergeCell ref="AS183:AT183"/>
    <mergeCell ref="AU183:AV183"/>
    <mergeCell ref="AW183:AX183"/>
    <mergeCell ref="AM183:AN183"/>
    <mergeCell ref="AO183:AP183"/>
    <mergeCell ref="AC182:AD182"/>
    <mergeCell ref="AE182:AF182"/>
    <mergeCell ref="AG182:AH182"/>
    <mergeCell ref="AI182:AJ182"/>
    <mergeCell ref="AK182:AL182"/>
    <mergeCell ref="AI178:AJ178"/>
    <mergeCell ref="AO174:AP174"/>
    <mergeCell ref="AE183:AF183"/>
    <mergeCell ref="AG183:AH183"/>
    <mergeCell ref="AI183:AJ183"/>
    <mergeCell ref="AA182:AB182"/>
    <mergeCell ref="AQ181:AR181"/>
    <mergeCell ref="AQ183:AR183"/>
    <mergeCell ref="AQ182:AR182"/>
    <mergeCell ref="AW182:AX182"/>
    <mergeCell ref="AM182:AN182"/>
    <mergeCell ref="AO182:AP182"/>
    <mergeCell ref="AS181:AT181"/>
    <mergeCell ref="AU181:AV181"/>
    <mergeCell ref="AW181:AX181"/>
    <mergeCell ref="AM181:AN181"/>
    <mergeCell ref="AA183:AB183"/>
    <mergeCell ref="AC183:AD183"/>
    <mergeCell ref="AA177:AB177"/>
    <mergeCell ref="AC177:AD177"/>
    <mergeCell ref="AC180:AD180"/>
    <mergeCell ref="AE180:AF180"/>
    <mergeCell ref="AA184:AF184"/>
    <mergeCell ref="AG184:AL184"/>
    <mergeCell ref="AK183:AL183"/>
    <mergeCell ref="AA178:AB178"/>
    <mergeCell ref="AC178:AD178"/>
    <mergeCell ref="AE178:AF178"/>
    <mergeCell ref="AK176:AL176"/>
    <mergeCell ref="AE171:AF171"/>
    <mergeCell ref="AG171:AH171"/>
    <mergeCell ref="AI171:AJ171"/>
    <mergeCell ref="AA176:AB176"/>
    <mergeCell ref="AA181:AB181"/>
    <mergeCell ref="AC181:AD181"/>
    <mergeCell ref="AA173:AB173"/>
    <mergeCell ref="AC173:AD173"/>
    <mergeCell ref="AE181:AF181"/>
    <mergeCell ref="AG181:AH181"/>
    <mergeCell ref="AI181:AJ181"/>
    <mergeCell ref="AK181:AL181"/>
    <mergeCell ref="AK175:AL175"/>
    <mergeCell ref="AE173:AF173"/>
    <mergeCell ref="AA174:AB174"/>
    <mergeCell ref="AC174:AD174"/>
    <mergeCell ref="AE174:AF174"/>
    <mergeCell ref="AA171:AB171"/>
    <mergeCell ref="AC171:AD171"/>
    <mergeCell ref="AK180:AL180"/>
    <mergeCell ref="AE172:AF172"/>
    <mergeCell ref="AA179:AB179"/>
    <mergeCell ref="AC179:AD179"/>
    <mergeCell ref="AE179:AF179"/>
    <mergeCell ref="AG172:AH172"/>
    <mergeCell ref="AM178:AN178"/>
    <mergeCell ref="AO178:AP178"/>
    <mergeCell ref="AQ172:AR172"/>
    <mergeCell ref="AQ179:AR179"/>
    <mergeCell ref="AQ171:AR171"/>
    <mergeCell ref="AM180:AN180"/>
    <mergeCell ref="AO180:AP180"/>
    <mergeCell ref="AG173:AH173"/>
    <mergeCell ref="AG174:AH174"/>
    <mergeCell ref="AI174:AJ174"/>
    <mergeCell ref="AK174:AL174"/>
    <mergeCell ref="AI173:AJ173"/>
    <mergeCell ref="AK173:AL173"/>
    <mergeCell ref="AQ180:AR180"/>
    <mergeCell ref="AG175:AH175"/>
    <mergeCell ref="AM151:AN151"/>
    <mergeCell ref="AO151:AP151"/>
    <mergeCell ref="AM174:AN174"/>
    <mergeCell ref="AQ178:AR178"/>
    <mergeCell ref="AQ176:AR176"/>
    <mergeCell ref="AM171:AN171"/>
    <mergeCell ref="AO171:AP171"/>
    <mergeCell ref="AM173:AN173"/>
    <mergeCell ref="AQ175:AR175"/>
    <mergeCell ref="AO173:AP173"/>
    <mergeCell ref="AM175:AN175"/>
    <mergeCell ref="AO175:AP175"/>
    <mergeCell ref="AO179:AP179"/>
    <mergeCell ref="AM179:AN179"/>
    <mergeCell ref="AI175:AJ175"/>
    <mergeCell ref="AG176:AH176"/>
    <mergeCell ref="AK179:AL179"/>
    <mergeCell ref="AS175:AT175"/>
    <mergeCell ref="AU179:AV179"/>
    <mergeCell ref="AW179:AX179"/>
    <mergeCell ref="AS178:AT178"/>
    <mergeCell ref="AU178:AV178"/>
    <mergeCell ref="AS179:AT179"/>
    <mergeCell ref="AS177:AT177"/>
    <mergeCell ref="AU177:AV177"/>
    <mergeCell ref="AW178:AX178"/>
    <mergeCell ref="AU175:AV175"/>
    <mergeCell ref="AW180:AX180"/>
    <mergeCell ref="AS180:AT180"/>
    <mergeCell ref="AU180:AV180"/>
    <mergeCell ref="AW172:AX172"/>
    <mergeCell ref="AQ173:AR173"/>
    <mergeCell ref="AS174:AT174"/>
    <mergeCell ref="AW175:AX175"/>
    <mergeCell ref="AW177:AX177"/>
    <mergeCell ref="AS173:AT173"/>
    <mergeCell ref="AU173:AV173"/>
    <mergeCell ref="AW173:AX173"/>
    <mergeCell ref="AW174:AX174"/>
    <mergeCell ref="AS176:AT176"/>
    <mergeCell ref="AU176:AV176"/>
    <mergeCell ref="AW176:AX176"/>
    <mergeCell ref="AU174:AV174"/>
    <mergeCell ref="AS172:AT172"/>
    <mergeCell ref="AU172:AV172"/>
    <mergeCell ref="AQ174:AR174"/>
    <mergeCell ref="A156:H156"/>
    <mergeCell ref="Q132:R132"/>
    <mergeCell ref="B183:H183"/>
    <mergeCell ref="B182:H182"/>
    <mergeCell ref="B181:H181"/>
    <mergeCell ref="B180:H180"/>
    <mergeCell ref="B179:H179"/>
    <mergeCell ref="B178:H178"/>
    <mergeCell ref="B177:H177"/>
    <mergeCell ref="B176:H176"/>
    <mergeCell ref="B175:H175"/>
    <mergeCell ref="B165:H165"/>
    <mergeCell ref="B164:H164"/>
    <mergeCell ref="B163:H163"/>
    <mergeCell ref="B162:H162"/>
    <mergeCell ref="B161:H161"/>
    <mergeCell ref="B160:H160"/>
    <mergeCell ref="B159:H159"/>
    <mergeCell ref="B158:H158"/>
    <mergeCell ref="A170:H170"/>
    <mergeCell ref="A172:H172"/>
    <mergeCell ref="A171:H171"/>
    <mergeCell ref="B167:H167"/>
    <mergeCell ref="A157:A167"/>
    <mergeCell ref="A173:A183"/>
    <mergeCell ref="B173:H173"/>
    <mergeCell ref="B174:H174"/>
    <mergeCell ref="B157:H157"/>
    <mergeCell ref="B166:H166"/>
    <mergeCell ref="A155:H155"/>
    <mergeCell ref="A138:H138"/>
    <mergeCell ref="A141:A151"/>
    <mergeCell ref="AS171:AT171"/>
    <mergeCell ref="AU171:AV171"/>
    <mergeCell ref="I132:J132"/>
    <mergeCell ref="K132:L132"/>
    <mergeCell ref="I160:J160"/>
    <mergeCell ref="K160:L160"/>
    <mergeCell ref="U160:V160"/>
    <mergeCell ref="AS155:AT155"/>
    <mergeCell ref="AU155:AV155"/>
    <mergeCell ref="O160:P160"/>
    <mergeCell ref="I130:J130"/>
    <mergeCell ref="K130:L130"/>
    <mergeCell ref="M130:N130"/>
    <mergeCell ref="M131:N131"/>
    <mergeCell ref="I131:J131"/>
    <mergeCell ref="K131:L131"/>
    <mergeCell ref="AS170:AX170"/>
    <mergeCell ref="AM170:AR170"/>
    <mergeCell ref="AW171:AX171"/>
    <mergeCell ref="AG168:AL168"/>
    <mergeCell ref="O163:P163"/>
    <mergeCell ref="I165:J165"/>
    <mergeCell ref="K165:L165"/>
    <mergeCell ref="M165:N165"/>
    <mergeCell ref="O165:P165"/>
    <mergeCell ref="Q165:R165"/>
    <mergeCell ref="S165:T165"/>
    <mergeCell ref="U165:V165"/>
    <mergeCell ref="W165:X165"/>
    <mergeCell ref="K167:L167"/>
    <mergeCell ref="M163:N163"/>
    <mergeCell ref="AA163:AB163"/>
    <mergeCell ref="AG120:AL120"/>
    <mergeCell ref="Y117:Z117"/>
    <mergeCell ref="B150:H150"/>
    <mergeCell ref="B148:H148"/>
    <mergeCell ref="B147:H147"/>
    <mergeCell ref="B146:H146"/>
    <mergeCell ref="B145:H145"/>
    <mergeCell ref="B144:H144"/>
    <mergeCell ref="B143:H143"/>
    <mergeCell ref="B132:H132"/>
    <mergeCell ref="B131:H131"/>
    <mergeCell ref="B130:H130"/>
    <mergeCell ref="B129:H129"/>
    <mergeCell ref="B128:H128"/>
    <mergeCell ref="S133:T133"/>
    <mergeCell ref="O123:P123"/>
    <mergeCell ref="Q123:R123"/>
    <mergeCell ref="S123:T123"/>
    <mergeCell ref="O124:P124"/>
    <mergeCell ref="Q124:R124"/>
    <mergeCell ref="S124:T124"/>
    <mergeCell ref="O125:P125"/>
    <mergeCell ref="Q125:R125"/>
    <mergeCell ref="AA147:AB147"/>
    <mergeCell ref="AC147:AD147"/>
    <mergeCell ref="AE147:AF147"/>
    <mergeCell ref="AG147:AH147"/>
    <mergeCell ref="AI147:AJ147"/>
    <mergeCell ref="AA145:AB145"/>
    <mergeCell ref="B149:H149"/>
    <mergeCell ref="A140:H140"/>
    <mergeCell ref="AG140:AH140"/>
    <mergeCell ref="AO111:AP111"/>
    <mergeCell ref="AQ111:AR111"/>
    <mergeCell ref="AM112:AN112"/>
    <mergeCell ref="AO112:AP112"/>
    <mergeCell ref="AQ112:AR112"/>
    <mergeCell ref="I128:J128"/>
    <mergeCell ref="K128:L128"/>
    <mergeCell ref="I127:J127"/>
    <mergeCell ref="K127:L127"/>
    <mergeCell ref="M127:N127"/>
    <mergeCell ref="M128:N128"/>
    <mergeCell ref="B116:H116"/>
    <mergeCell ref="O116:P116"/>
    <mergeCell ref="Q116:R116"/>
    <mergeCell ref="S116:T116"/>
    <mergeCell ref="U116:V116"/>
    <mergeCell ref="W116:X116"/>
    <mergeCell ref="Y116:Z116"/>
    <mergeCell ref="AA116:AB116"/>
    <mergeCell ref="AC116:AD116"/>
    <mergeCell ref="W112:X112"/>
    <mergeCell ref="AK113:AL113"/>
    <mergeCell ref="O114:P114"/>
    <mergeCell ref="Q114:R114"/>
    <mergeCell ref="AE113:AF113"/>
    <mergeCell ref="AG113:AH113"/>
    <mergeCell ref="AI113:AJ113"/>
    <mergeCell ref="O113:P113"/>
    <mergeCell ref="B111:H111"/>
    <mergeCell ref="AE114:AF114"/>
    <mergeCell ref="AG114:AH114"/>
    <mergeCell ref="K123:L123"/>
    <mergeCell ref="B113:H113"/>
    <mergeCell ref="AC114:AD114"/>
    <mergeCell ref="Y113:Z113"/>
    <mergeCell ref="AA113:AB113"/>
    <mergeCell ref="AC113:AD113"/>
    <mergeCell ref="I125:J125"/>
    <mergeCell ref="Q113:R113"/>
    <mergeCell ref="S113:T113"/>
    <mergeCell ref="U113:V113"/>
    <mergeCell ref="W113:X113"/>
    <mergeCell ref="S125:T125"/>
    <mergeCell ref="O126:P126"/>
    <mergeCell ref="Q126:R126"/>
    <mergeCell ref="S126:T126"/>
    <mergeCell ref="O127:P127"/>
    <mergeCell ref="Q127:R127"/>
    <mergeCell ref="S127:T127"/>
    <mergeCell ref="AA114:AB114"/>
    <mergeCell ref="B114:H114"/>
    <mergeCell ref="M123:N123"/>
    <mergeCell ref="U120:AF120"/>
    <mergeCell ref="AE122:AF122"/>
    <mergeCell ref="W117:X117"/>
    <mergeCell ref="B112:H112"/>
    <mergeCell ref="I123:J123"/>
    <mergeCell ref="K124:L124"/>
    <mergeCell ref="M124:N124"/>
    <mergeCell ref="K125:L125"/>
    <mergeCell ref="I122:J122"/>
    <mergeCell ref="K122:L122"/>
    <mergeCell ref="B126:H126"/>
    <mergeCell ref="A120:H120"/>
    <mergeCell ref="A122:H122"/>
    <mergeCell ref="U122:V122"/>
    <mergeCell ref="W122:X122"/>
    <mergeCell ref="Y122:Z122"/>
    <mergeCell ref="AA122:AB122"/>
    <mergeCell ref="AC122:AD122"/>
    <mergeCell ref="U117:V117"/>
    <mergeCell ref="AC172:AD172"/>
    <mergeCell ref="W167:X167"/>
    <mergeCell ref="Y167:Z167"/>
    <mergeCell ref="AA172:AB172"/>
    <mergeCell ref="O131:P131"/>
    <mergeCell ref="Q131:R131"/>
    <mergeCell ref="S131:T131"/>
    <mergeCell ref="O120:T120"/>
    <mergeCell ref="O121:P121"/>
    <mergeCell ref="Q121:R121"/>
    <mergeCell ref="S121:T121"/>
    <mergeCell ref="I121:J121"/>
    <mergeCell ref="K121:L121"/>
    <mergeCell ref="U114:V114"/>
    <mergeCell ref="W114:X114"/>
    <mergeCell ref="Y114:Z114"/>
    <mergeCell ref="I94:O94"/>
    <mergeCell ref="A104:H104"/>
    <mergeCell ref="O104:Z104"/>
    <mergeCell ref="C52:H53"/>
    <mergeCell ref="C59:H59"/>
    <mergeCell ref="I52:AJ52"/>
    <mergeCell ref="I53:AJ53"/>
    <mergeCell ref="I54:AJ54"/>
    <mergeCell ref="C79:X79"/>
    <mergeCell ref="Y79:AQ79"/>
    <mergeCell ref="O59:T59"/>
    <mergeCell ref="U59:Z59"/>
    <mergeCell ref="AA59:AF59"/>
    <mergeCell ref="C58:AF58"/>
    <mergeCell ref="I59:N59"/>
    <mergeCell ref="C94:H94"/>
    <mergeCell ref="C93:H93"/>
    <mergeCell ref="C92:H92"/>
    <mergeCell ref="P94:AK94"/>
    <mergeCell ref="B110:H110"/>
    <mergeCell ref="B109:H109"/>
    <mergeCell ref="Q129:R129"/>
    <mergeCell ref="S129:T129"/>
    <mergeCell ref="O130:P130"/>
    <mergeCell ref="Q130:R130"/>
    <mergeCell ref="S130:T130"/>
    <mergeCell ref="M126:N126"/>
    <mergeCell ref="I126:J126"/>
    <mergeCell ref="K126:L126"/>
    <mergeCell ref="M125:N125"/>
    <mergeCell ref="S114:T114"/>
    <mergeCell ref="I65:AA65"/>
    <mergeCell ref="C78:X78"/>
    <mergeCell ref="Y78:AQ78"/>
    <mergeCell ref="AM104:AR104"/>
    <mergeCell ref="I91:O91"/>
    <mergeCell ref="P91:AK91"/>
    <mergeCell ref="I92:O92"/>
    <mergeCell ref="I93:O93"/>
    <mergeCell ref="AQ109:AR109"/>
    <mergeCell ref="O128:P128"/>
    <mergeCell ref="Q128:R128"/>
    <mergeCell ref="S128:T128"/>
    <mergeCell ref="O129:P129"/>
    <mergeCell ref="AM108:AN108"/>
    <mergeCell ref="I120:N120"/>
    <mergeCell ref="AO108:AP108"/>
    <mergeCell ref="AQ108:AR108"/>
    <mergeCell ref="AM109:AN109"/>
    <mergeCell ref="AO109:AP109"/>
    <mergeCell ref="O109:P109"/>
    <mergeCell ref="AG180:AH180"/>
    <mergeCell ref="AI180:AJ180"/>
    <mergeCell ref="AG179:AH179"/>
    <mergeCell ref="AI179:AJ179"/>
    <mergeCell ref="AC145:AD145"/>
    <mergeCell ref="AE145:AF145"/>
    <mergeCell ref="AK145:AL145"/>
    <mergeCell ref="AI139:AJ139"/>
    <mergeCell ref="AC131:AD131"/>
    <mergeCell ref="U128:V128"/>
    <mergeCell ref="AK148:AL148"/>
    <mergeCell ref="AK147:AL147"/>
    <mergeCell ref="W130:X130"/>
    <mergeCell ref="Y130:Z130"/>
    <mergeCell ref="AA130:AB130"/>
    <mergeCell ref="AC130:AD130"/>
    <mergeCell ref="AE130:AF130"/>
    <mergeCell ref="AG130:AH130"/>
    <mergeCell ref="AI130:AJ130"/>
    <mergeCell ref="AE129:AF129"/>
    <mergeCell ref="AG129:AH129"/>
    <mergeCell ref="AI129:AJ129"/>
    <mergeCell ref="AK129:AL129"/>
    <mergeCell ref="AA175:AB175"/>
    <mergeCell ref="AC175:AD175"/>
    <mergeCell ref="AE175:AF175"/>
    <mergeCell ref="AA180:AB180"/>
    <mergeCell ref="AC163:AD163"/>
    <mergeCell ref="AE163:AF163"/>
    <mergeCell ref="AG163:AH163"/>
    <mergeCell ref="AI163:AJ163"/>
    <mergeCell ref="AK163:AL163"/>
    <mergeCell ref="N48:O49"/>
    <mergeCell ref="U46:V47"/>
    <mergeCell ref="AA46:AA47"/>
    <mergeCell ref="AB46:AC46"/>
    <mergeCell ref="AP48:AQ49"/>
    <mergeCell ref="AP46:AQ47"/>
    <mergeCell ref="AI41:AJ41"/>
    <mergeCell ref="W43:Z43"/>
    <mergeCell ref="G44:H45"/>
    <mergeCell ref="AB44:AC44"/>
    <mergeCell ref="AA44:AA45"/>
    <mergeCell ref="AD48:AH49"/>
    <mergeCell ref="AD46:AH47"/>
    <mergeCell ref="G41:H41"/>
    <mergeCell ref="AD44:AH45"/>
    <mergeCell ref="N41:O41"/>
    <mergeCell ref="N44:O45"/>
    <mergeCell ref="N46:O47"/>
    <mergeCell ref="AP41:AQ41"/>
    <mergeCell ref="U41:V41"/>
    <mergeCell ref="AB41:AC41"/>
    <mergeCell ref="U48:V49"/>
    <mergeCell ref="AI44:AJ45"/>
    <mergeCell ref="AI48:AJ49"/>
    <mergeCell ref="B46:F47"/>
    <mergeCell ref="B44:F45"/>
    <mergeCell ref="B41:F41"/>
    <mergeCell ref="I46:M47"/>
    <mergeCell ref="I44:M45"/>
    <mergeCell ref="I41:M41"/>
    <mergeCell ref="P46:T47"/>
    <mergeCell ref="P44:T45"/>
    <mergeCell ref="P41:T41"/>
    <mergeCell ref="I48:M49"/>
    <mergeCell ref="P48:T49"/>
    <mergeCell ref="W45:Z45"/>
    <mergeCell ref="W44:Z44"/>
    <mergeCell ref="W47:Z47"/>
    <mergeCell ref="W46:Z46"/>
    <mergeCell ref="W48:AA49"/>
    <mergeCell ref="B40:AC40"/>
    <mergeCell ref="W41:AA41"/>
    <mergeCell ref="B42:F43"/>
    <mergeCell ref="G42:H43"/>
    <mergeCell ref="I42:M43"/>
    <mergeCell ref="N42:O43"/>
    <mergeCell ref="P42:T43"/>
    <mergeCell ref="U42:V43"/>
    <mergeCell ref="W42:Z42"/>
    <mergeCell ref="AA42:AA43"/>
    <mergeCell ref="B48:F49"/>
    <mergeCell ref="G48:H49"/>
    <mergeCell ref="AB47:AC47"/>
    <mergeCell ref="AB48:AC49"/>
    <mergeCell ref="G46:H47"/>
    <mergeCell ref="U44:V45"/>
    <mergeCell ref="AD40:AQ40"/>
    <mergeCell ref="AR40:AX40"/>
    <mergeCell ref="AR41:AV41"/>
    <mergeCell ref="AW41:AX41"/>
    <mergeCell ref="AR44:AV45"/>
    <mergeCell ref="AW44:AX45"/>
    <mergeCell ref="AR46:AV47"/>
    <mergeCell ref="AW46:AX47"/>
    <mergeCell ref="AR48:AV49"/>
    <mergeCell ref="AW48:AX49"/>
    <mergeCell ref="AD41:AH41"/>
    <mergeCell ref="AK41:AO41"/>
    <mergeCell ref="AK48:AO49"/>
    <mergeCell ref="AK46:AO47"/>
    <mergeCell ref="AK44:AO45"/>
    <mergeCell ref="AB45:AC45"/>
    <mergeCell ref="AP44:AQ45"/>
    <mergeCell ref="AB42:AC43"/>
    <mergeCell ref="AD42:AH43"/>
    <mergeCell ref="AI42:AJ43"/>
    <mergeCell ref="AK42:AO43"/>
    <mergeCell ref="AP42:AQ43"/>
    <mergeCell ref="AR42:AV43"/>
    <mergeCell ref="AW42:AX43"/>
    <mergeCell ref="AI46:AJ47"/>
  </mergeCells>
  <phoneticPr fontId="45"/>
  <printOptions horizontalCentered="1"/>
  <pageMargins left="0.19685039370078741" right="0.19685039370078741" top="0.27" bottom="0.19685039370078741" header="0.19685039370078741" footer="0.19685039370078741"/>
  <pageSetup paperSize="9" scale="87" fitToHeight="4" orientation="landscape" r:id="rId1"/>
  <rowBreaks count="3" manualBreakCount="3">
    <brk id="32" max="61" man="1"/>
    <brk id="83" max="61" man="1"/>
    <brk id="135"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19" workbookViewId="0">
      <selection activeCell="B31" sqref="B31"/>
    </sheetView>
  </sheetViews>
  <sheetFormatPr defaultRowHeight="16.5" customHeight="1"/>
  <cols>
    <col min="1" max="1" width="3.625" style="22" customWidth="1"/>
    <col min="3" max="4" width="4.75" customWidth="1"/>
    <col min="6" max="6" width="6.5" customWidth="1"/>
    <col min="9" max="9" width="6.625" customWidth="1"/>
    <col min="12" max="12" width="6.625" customWidth="1"/>
    <col min="15" max="15" width="6.625" customWidth="1"/>
  </cols>
  <sheetData>
    <row r="1" spans="1:7" ht="16.5" customHeight="1">
      <c r="A1" s="201" t="s">
        <v>91</v>
      </c>
    </row>
    <row r="2" spans="1:7" ht="16.5" customHeight="1">
      <c r="A2" s="23"/>
    </row>
    <row r="3" spans="1:7" ht="16.5" customHeight="1">
      <c r="A3" s="657" t="s">
        <v>92</v>
      </c>
      <c r="B3" s="657"/>
      <c r="C3" s="657"/>
      <c r="D3" s="234"/>
    </row>
    <row r="4" spans="1:7" ht="16.5" customHeight="1">
      <c r="A4" s="22" t="s">
        <v>88</v>
      </c>
      <c r="B4" s="663" t="s">
        <v>551</v>
      </c>
      <c r="C4" s="663"/>
      <c r="D4" s="664"/>
      <c r="E4" s="239" t="s">
        <v>93</v>
      </c>
      <c r="F4" t="s">
        <v>550</v>
      </c>
    </row>
    <row r="5" spans="1:7" ht="6" customHeight="1"/>
    <row r="6" spans="1:7" ht="16.5" customHeight="1">
      <c r="A6" s="22" t="s">
        <v>89</v>
      </c>
      <c r="B6" s="662" t="s">
        <v>552</v>
      </c>
      <c r="C6" s="662"/>
      <c r="D6" s="665" t="s">
        <v>553</v>
      </c>
      <c r="E6" s="666"/>
      <c r="F6" t="s">
        <v>94</v>
      </c>
    </row>
    <row r="7" spans="1:7" ht="6" customHeight="1"/>
    <row r="8" spans="1:7" ht="16.5" customHeight="1">
      <c r="A8" s="22" t="s">
        <v>95</v>
      </c>
      <c r="B8" s="240" t="s">
        <v>96</v>
      </c>
      <c r="C8" t="s">
        <v>97</v>
      </c>
    </row>
    <row r="9" spans="1:7" ht="6" customHeight="1"/>
    <row r="10" spans="1:7" ht="16.5" customHeight="1">
      <c r="A10" s="22" t="s">
        <v>90</v>
      </c>
      <c r="B10" t="s">
        <v>554</v>
      </c>
    </row>
    <row r="11" spans="1:7" ht="6" customHeight="1"/>
    <row r="12" spans="1:7" ht="16.5" customHeight="1">
      <c r="A12" s="22" t="s">
        <v>98</v>
      </c>
      <c r="B12" t="s">
        <v>99</v>
      </c>
    </row>
    <row r="13" spans="1:7" ht="6" customHeight="1"/>
    <row r="14" spans="1:7" ht="16.5" customHeight="1">
      <c r="A14" s="22" t="s">
        <v>100</v>
      </c>
      <c r="B14" t="s">
        <v>101</v>
      </c>
    </row>
    <row r="15" spans="1:7" ht="6" customHeight="1"/>
    <row r="16" spans="1:7" ht="16.5" customHeight="1" thickBot="1">
      <c r="A16" s="657" t="s">
        <v>102</v>
      </c>
      <c r="B16" s="657"/>
      <c r="C16" s="657"/>
      <c r="D16" s="234"/>
      <c r="G16" t="s">
        <v>103</v>
      </c>
    </row>
    <row r="17" spans="1:18" ht="16.5" customHeight="1">
      <c r="A17" s="22" t="s">
        <v>104</v>
      </c>
      <c r="B17" s="644" t="s">
        <v>105</v>
      </c>
      <c r="C17" s="660" t="s">
        <v>106</v>
      </c>
      <c r="D17" s="661"/>
      <c r="E17" s="659"/>
      <c r="F17" s="651" t="s">
        <v>107</v>
      </c>
      <c r="G17" s="658" t="s">
        <v>108</v>
      </c>
      <c r="H17" s="659"/>
      <c r="I17" s="651" t="s">
        <v>109</v>
      </c>
      <c r="J17" s="655"/>
      <c r="K17" s="656"/>
      <c r="M17" s="655"/>
      <c r="N17" s="656"/>
      <c r="P17" s="655"/>
      <c r="Q17" s="656"/>
      <c r="R17" s="644" t="s">
        <v>110</v>
      </c>
    </row>
    <row r="18" spans="1:18" ht="16.5" customHeight="1">
      <c r="B18" s="645"/>
      <c r="C18" s="655"/>
      <c r="D18" s="655"/>
      <c r="E18" s="655"/>
      <c r="F18" s="647"/>
      <c r="G18" s="655"/>
      <c r="H18" s="655"/>
      <c r="I18" s="647"/>
      <c r="J18" s="655"/>
      <c r="K18" s="655"/>
      <c r="M18" s="655"/>
      <c r="N18" s="655"/>
      <c r="P18" s="655"/>
      <c r="Q18" s="655"/>
      <c r="R18" s="645"/>
    </row>
    <row r="19" spans="1:18" ht="16.5" customHeight="1">
      <c r="B19" s="645" t="s">
        <v>111</v>
      </c>
      <c r="F19" s="647" t="s">
        <v>112</v>
      </c>
      <c r="I19" s="647" t="s">
        <v>113</v>
      </c>
      <c r="R19" s="649" t="s">
        <v>114</v>
      </c>
    </row>
    <row r="20" spans="1:18" ht="16.5" customHeight="1">
      <c r="B20" s="645"/>
      <c r="F20" s="647"/>
      <c r="I20" s="647"/>
      <c r="O20" s="651" t="s">
        <v>115</v>
      </c>
      <c r="R20" s="649"/>
    </row>
    <row r="21" spans="1:18" ht="16.5" customHeight="1">
      <c r="B21" s="645"/>
      <c r="C21" s="655"/>
      <c r="D21" s="655"/>
      <c r="E21" s="656"/>
      <c r="F21" s="647"/>
      <c r="G21" s="655"/>
      <c r="H21" s="656"/>
      <c r="I21" s="647"/>
      <c r="J21" s="655"/>
      <c r="K21" s="656"/>
      <c r="M21" s="655"/>
      <c r="N21" s="656"/>
      <c r="O21" s="647"/>
      <c r="P21" s="655"/>
      <c r="Q21" s="656"/>
      <c r="R21" s="649"/>
    </row>
    <row r="22" spans="1:18" ht="16.5" customHeight="1">
      <c r="B22" s="645"/>
      <c r="C22" s="655"/>
      <c r="D22" s="655"/>
      <c r="E22" s="655"/>
      <c r="F22" s="647"/>
      <c r="G22" s="655"/>
      <c r="H22" s="655"/>
      <c r="I22" s="647"/>
      <c r="J22" s="655"/>
      <c r="K22" s="655"/>
      <c r="M22" s="655"/>
      <c r="N22" s="655"/>
      <c r="O22" s="647" t="s">
        <v>116</v>
      </c>
      <c r="P22" s="655"/>
      <c r="Q22" s="655"/>
      <c r="R22" s="649"/>
    </row>
    <row r="23" spans="1:18" ht="16.5" customHeight="1">
      <c r="B23" s="645"/>
      <c r="F23" s="647"/>
      <c r="I23" s="647"/>
      <c r="L23" s="651" t="s">
        <v>117</v>
      </c>
      <c r="O23" s="647"/>
      <c r="R23" s="649"/>
    </row>
    <row r="24" spans="1:18" ht="16.5" customHeight="1">
      <c r="B24" s="645"/>
      <c r="C24" s="655"/>
      <c r="D24" s="655"/>
      <c r="E24" s="656"/>
      <c r="F24" s="647"/>
      <c r="G24" s="655"/>
      <c r="H24" s="656"/>
      <c r="I24" s="647"/>
      <c r="J24" s="655"/>
      <c r="K24" s="656"/>
      <c r="L24" s="647"/>
      <c r="M24" s="655"/>
      <c r="N24" s="656"/>
      <c r="O24" s="647"/>
      <c r="P24" s="24"/>
      <c r="R24" s="649"/>
    </row>
    <row r="25" spans="1:18" ht="16.5" customHeight="1">
      <c r="B25" s="645"/>
      <c r="C25" s="655"/>
      <c r="D25" s="655"/>
      <c r="E25" s="655"/>
      <c r="F25" s="647"/>
      <c r="G25" s="655"/>
      <c r="H25" s="655"/>
      <c r="I25" s="647"/>
      <c r="J25" s="655"/>
      <c r="K25" s="655"/>
      <c r="L25" s="652" t="s">
        <v>118</v>
      </c>
      <c r="M25" s="655"/>
      <c r="N25" s="655"/>
      <c r="O25" s="647"/>
      <c r="R25" s="649"/>
    </row>
    <row r="26" spans="1:18" ht="16.5" customHeight="1" thickBot="1">
      <c r="B26" s="646"/>
      <c r="F26" s="648"/>
      <c r="I26" s="648"/>
      <c r="L26" s="653"/>
      <c r="O26" s="647"/>
      <c r="R26" s="650"/>
    </row>
    <row r="27" spans="1:18" ht="16.5" customHeight="1">
      <c r="L27" s="653"/>
      <c r="O27" s="648"/>
    </row>
    <row r="28" spans="1:18" ht="16.5" customHeight="1">
      <c r="L28" s="653"/>
    </row>
    <row r="29" spans="1:18" ht="16.5" customHeight="1">
      <c r="B29" t="s">
        <v>142</v>
      </c>
      <c r="L29" s="653"/>
    </row>
    <row r="30" spans="1:18" ht="16.5" customHeight="1">
      <c r="B30" t="s">
        <v>555</v>
      </c>
      <c r="L30" s="653"/>
    </row>
    <row r="31" spans="1:18" ht="16.5" customHeight="1">
      <c r="L31" s="654"/>
    </row>
    <row r="32" spans="1:18" ht="16.5" customHeight="1">
      <c r="L32" s="25"/>
    </row>
  </sheetData>
  <sheetProtection password="EF29" sheet="1" objects="1" scenarios="1" selectLockedCells="1"/>
  <mergeCells count="45">
    <mergeCell ref="B6:C6"/>
    <mergeCell ref="B4:D4"/>
    <mergeCell ref="D6:E6"/>
    <mergeCell ref="G18:H18"/>
    <mergeCell ref="F17:F18"/>
    <mergeCell ref="A16:C16"/>
    <mergeCell ref="C21:E21"/>
    <mergeCell ref="C22:E22"/>
    <mergeCell ref="C24:E24"/>
    <mergeCell ref="B17:B18"/>
    <mergeCell ref="C25:E25"/>
    <mergeCell ref="C17:E17"/>
    <mergeCell ref="C18:E18"/>
    <mergeCell ref="J21:K21"/>
    <mergeCell ref="A3:C3"/>
    <mergeCell ref="P18:Q18"/>
    <mergeCell ref="P21:Q21"/>
    <mergeCell ref="P22:Q22"/>
    <mergeCell ref="P17:Q17"/>
    <mergeCell ref="J22:K22"/>
    <mergeCell ref="M22:N22"/>
    <mergeCell ref="M21:N21"/>
    <mergeCell ref="M17:N17"/>
    <mergeCell ref="J17:K17"/>
    <mergeCell ref="J18:K18"/>
    <mergeCell ref="M18:N18"/>
    <mergeCell ref="G21:H21"/>
    <mergeCell ref="G22:H22"/>
    <mergeCell ref="G17:H17"/>
    <mergeCell ref="R17:R18"/>
    <mergeCell ref="B19:B26"/>
    <mergeCell ref="F19:F26"/>
    <mergeCell ref="I19:I26"/>
    <mergeCell ref="R19:R26"/>
    <mergeCell ref="O20:O21"/>
    <mergeCell ref="O22:O27"/>
    <mergeCell ref="L23:L24"/>
    <mergeCell ref="L25:L31"/>
    <mergeCell ref="M25:N25"/>
    <mergeCell ref="M24:N24"/>
    <mergeCell ref="I17:I18"/>
    <mergeCell ref="J24:K24"/>
    <mergeCell ref="J25:K25"/>
    <mergeCell ref="G24:H24"/>
    <mergeCell ref="G25:H25"/>
  </mergeCells>
  <phoneticPr fontId="15"/>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T173"/>
  <sheetViews>
    <sheetView view="pageBreakPreview" topLeftCell="C1" zoomScale="85" zoomScaleNormal="70" zoomScaleSheetLayoutView="85" workbookViewId="0">
      <selection activeCell="Z9" sqref="Z9:AG10"/>
    </sheetView>
  </sheetViews>
  <sheetFormatPr defaultColWidth="3.625" defaultRowHeight="19.5" customHeight="1"/>
  <cols>
    <col min="1" max="1" width="3.625" style="1"/>
    <col min="2" max="2" width="3.625" style="1" customWidth="1"/>
    <col min="3" max="7" width="3.625" style="1"/>
    <col min="8" max="8" width="3.625" style="1" hidden="1" customWidth="1"/>
    <col min="9" max="11" width="3.625" style="1"/>
    <col min="12" max="13" width="3.625" style="1" customWidth="1"/>
    <col min="14" max="14" width="3.625" style="1"/>
    <col min="15" max="15" width="3.625" style="1" customWidth="1"/>
    <col min="16" max="16" width="3.625" style="1" hidden="1" customWidth="1"/>
    <col min="17" max="18" width="3.625" style="1"/>
    <col min="19" max="19" width="3.625" style="1" hidden="1" customWidth="1"/>
    <col min="20" max="23" width="3.625" style="1"/>
    <col min="24" max="24" width="3.625" style="1" hidden="1" customWidth="1"/>
    <col min="25" max="26" width="3.625" style="1"/>
    <col min="27" max="27" width="3.625" style="1" hidden="1" customWidth="1"/>
    <col min="28" max="31" width="3.625" style="1"/>
    <col min="32" max="32" width="3.625" style="1" hidden="1" customWidth="1"/>
    <col min="33" max="33" width="3.5" style="1" customWidth="1"/>
    <col min="34" max="34" width="3.625" style="1" customWidth="1"/>
    <col min="35" max="35" width="3.625" style="1" hidden="1" customWidth="1"/>
    <col min="36" max="37" width="9.5" style="66" hidden="1" customWidth="1"/>
    <col min="38" max="39" width="9.5" style="72" hidden="1" customWidth="1"/>
    <col min="40" max="46" width="9.5" style="66" hidden="1" customWidth="1"/>
    <col min="47" max="53" width="9.5" style="67" hidden="1" customWidth="1"/>
    <col min="54" max="69" width="9.5" style="66" hidden="1" customWidth="1"/>
    <col min="70" max="70" width="9.5" style="1" hidden="1" customWidth="1"/>
    <col min="71" max="72" width="3.625" style="1" hidden="1" customWidth="1"/>
    <col min="73" max="73" width="3.625" style="1" customWidth="1"/>
    <col min="74" max="16384" width="3.625" style="1"/>
  </cols>
  <sheetData>
    <row r="1" spans="1:42" ht="22.5" customHeight="1" thickBot="1">
      <c r="A1" s="2"/>
      <c r="B1" s="801" t="s">
        <v>0</v>
      </c>
      <c r="C1" s="801"/>
      <c r="D1" s="801"/>
      <c r="E1" s="801"/>
      <c r="F1" s="801"/>
      <c r="G1" s="801"/>
      <c r="H1" s="801"/>
      <c r="I1" s="801"/>
      <c r="J1" s="801"/>
      <c r="K1" s="801"/>
      <c r="L1" s="801"/>
      <c r="M1" s="801"/>
      <c r="N1" s="801"/>
      <c r="O1" s="801"/>
      <c r="P1" s="801"/>
      <c r="Q1" s="801"/>
      <c r="R1" s="801"/>
      <c r="S1" s="801"/>
      <c r="T1" s="801"/>
      <c r="U1" s="2"/>
      <c r="V1" s="2"/>
      <c r="W1" s="802" t="s">
        <v>12</v>
      </c>
      <c r="X1" s="803"/>
      <c r="Y1" s="803"/>
      <c r="Z1" s="803"/>
      <c r="AA1" s="209"/>
      <c r="AB1" s="804"/>
      <c r="AC1" s="805"/>
      <c r="AD1" s="805"/>
      <c r="AE1" s="805"/>
      <c r="AF1" s="805"/>
      <c r="AG1" s="806"/>
      <c r="AH1" s="2"/>
      <c r="AL1" s="66"/>
      <c r="AM1" s="66"/>
    </row>
    <row r="2" spans="1:42" ht="11.25" customHeight="1" thickTop="1">
      <c r="A2" s="2"/>
      <c r="B2" s="2"/>
      <c r="C2" s="2"/>
      <c r="D2" s="2"/>
      <c r="E2" s="2"/>
      <c r="F2" s="2"/>
      <c r="G2" s="2"/>
      <c r="H2" s="2"/>
      <c r="I2" s="2"/>
      <c r="J2" s="812" t="s">
        <v>618</v>
      </c>
      <c r="K2" s="812"/>
      <c r="L2" s="812"/>
      <c r="M2" s="812"/>
      <c r="N2" s="812"/>
      <c r="O2" s="812"/>
      <c r="P2" s="812"/>
      <c r="Q2" s="812"/>
      <c r="R2" s="812"/>
      <c r="S2" s="812"/>
      <c r="T2" s="812"/>
      <c r="U2" s="2"/>
      <c r="V2" s="2"/>
      <c r="W2" s="2"/>
      <c r="X2" s="2"/>
      <c r="Y2" s="2"/>
      <c r="Z2" s="2"/>
      <c r="AA2" s="2"/>
      <c r="AB2" s="2"/>
      <c r="AC2" s="2"/>
      <c r="AD2" s="2"/>
      <c r="AE2" s="2"/>
      <c r="AF2" s="2"/>
      <c r="AG2" s="2"/>
      <c r="AH2" s="2"/>
      <c r="AL2" s="66"/>
      <c r="AM2" s="66"/>
    </row>
    <row r="3" spans="1:42" ht="19.5" customHeight="1">
      <c r="A3" s="2"/>
      <c r="B3" s="802" t="s">
        <v>1</v>
      </c>
      <c r="C3" s="803"/>
      <c r="D3" s="803"/>
      <c r="E3" s="807" t="s">
        <v>2</v>
      </c>
      <c r="F3" s="803"/>
      <c r="G3" s="803"/>
      <c r="H3" s="803"/>
      <c r="I3" s="803"/>
      <c r="J3" s="803"/>
      <c r="K3" s="808"/>
      <c r="L3" s="808"/>
      <c r="M3" s="808"/>
      <c r="N3" s="808"/>
      <c r="O3" s="808"/>
      <c r="P3" s="808"/>
      <c r="Q3" s="808"/>
      <c r="R3" s="809"/>
      <c r="S3" s="4"/>
      <c r="T3" s="802" t="s">
        <v>8</v>
      </c>
      <c r="U3" s="803"/>
      <c r="V3" s="810"/>
      <c r="W3" s="832"/>
      <c r="X3" s="832"/>
      <c r="Y3" s="832"/>
      <c r="Z3" s="832"/>
      <c r="AA3" s="832"/>
      <c r="AB3" s="832"/>
      <c r="AC3" s="832"/>
      <c r="AD3" s="803" t="s">
        <v>37</v>
      </c>
      <c r="AE3" s="803"/>
      <c r="AF3" s="203"/>
      <c r="AG3" s="3"/>
      <c r="AH3" s="2"/>
      <c r="AL3" s="66"/>
      <c r="AM3" s="66"/>
    </row>
    <row r="4" spans="1:42" ht="7.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L4" s="66"/>
      <c r="AM4" s="66"/>
    </row>
    <row r="5" spans="1:42" ht="19.5" customHeight="1">
      <c r="A5" s="2"/>
      <c r="B5" s="811" t="s">
        <v>3</v>
      </c>
      <c r="C5" s="811"/>
      <c r="D5" s="811"/>
      <c r="E5" s="802"/>
      <c r="F5" s="833"/>
      <c r="G5" s="834"/>
      <c r="H5" s="834"/>
      <c r="I5" s="834"/>
      <c r="J5" s="834"/>
      <c r="K5" s="811" t="s">
        <v>6</v>
      </c>
      <c r="L5" s="802"/>
      <c r="M5" s="827" t="s">
        <v>709</v>
      </c>
      <c r="N5" s="828"/>
      <c r="O5" s="828"/>
      <c r="P5" s="828"/>
      <c r="Q5" s="828"/>
      <c r="R5" s="828"/>
      <c r="S5" s="828"/>
      <c r="T5" s="828"/>
      <c r="U5" s="828"/>
      <c r="V5" s="828"/>
      <c r="W5" s="828"/>
      <c r="X5" s="828"/>
      <c r="Y5" s="828"/>
      <c r="Z5" s="811" t="s">
        <v>36</v>
      </c>
      <c r="AA5" s="811"/>
      <c r="AB5" s="802"/>
      <c r="AC5" s="839"/>
      <c r="AD5" s="840"/>
      <c r="AE5" s="840"/>
      <c r="AF5" s="840"/>
      <c r="AG5" s="841"/>
      <c r="AH5" s="2"/>
      <c r="AL5" s="66"/>
      <c r="AM5" s="66"/>
    </row>
    <row r="6" spans="1:42" ht="19.5" customHeight="1" thickBot="1">
      <c r="A6" s="2"/>
      <c r="B6" s="811"/>
      <c r="C6" s="811"/>
      <c r="D6" s="811"/>
      <c r="E6" s="802"/>
      <c r="F6" s="835"/>
      <c r="G6" s="836"/>
      <c r="H6" s="836"/>
      <c r="I6" s="836"/>
      <c r="J6" s="836"/>
      <c r="K6" s="811"/>
      <c r="L6" s="802"/>
      <c r="M6" s="837"/>
      <c r="N6" s="838"/>
      <c r="O6" s="838"/>
      <c r="P6" s="838"/>
      <c r="Q6" s="838"/>
      <c r="R6" s="838"/>
      <c r="S6" s="838"/>
      <c r="T6" s="838"/>
      <c r="U6" s="838"/>
      <c r="V6" s="838"/>
      <c r="W6" s="838"/>
      <c r="X6" s="838"/>
      <c r="Y6" s="838"/>
      <c r="Z6" s="811"/>
      <c r="AA6" s="811"/>
      <c r="AB6" s="802"/>
      <c r="AC6" s="842"/>
      <c r="AD6" s="843"/>
      <c r="AE6" s="843"/>
      <c r="AF6" s="843"/>
      <c r="AG6" s="844"/>
      <c r="AH6" s="2"/>
      <c r="AL6" s="66"/>
      <c r="AM6" s="66"/>
    </row>
    <row r="7" spans="1:42" ht="19.5" customHeight="1">
      <c r="A7" s="2"/>
      <c r="B7" s="811" t="s">
        <v>4</v>
      </c>
      <c r="C7" s="811"/>
      <c r="D7" s="811"/>
      <c r="E7" s="802"/>
      <c r="F7" s="821"/>
      <c r="G7" s="822"/>
      <c r="H7" s="822"/>
      <c r="I7" s="822"/>
      <c r="J7" s="822"/>
      <c r="K7" s="811" t="s">
        <v>5</v>
      </c>
      <c r="L7" s="802"/>
      <c r="M7" s="827" t="s">
        <v>710</v>
      </c>
      <c r="N7" s="828"/>
      <c r="O7" s="828"/>
      <c r="P7" s="828"/>
      <c r="Q7" s="828"/>
      <c r="R7" s="828"/>
      <c r="S7" s="828"/>
      <c r="T7" s="828"/>
      <c r="U7" s="828"/>
      <c r="V7" s="828"/>
      <c r="W7" s="828"/>
      <c r="X7" s="828"/>
      <c r="Y7" s="828"/>
      <c r="Z7" s="811" t="s">
        <v>7</v>
      </c>
      <c r="AA7" s="811"/>
      <c r="AB7" s="802"/>
      <c r="AC7" s="715" t="s">
        <v>711</v>
      </c>
      <c r="AD7" s="716"/>
      <c r="AE7" s="716"/>
      <c r="AF7" s="716"/>
      <c r="AG7" s="717"/>
      <c r="AH7" s="2"/>
      <c r="AL7" s="66"/>
      <c r="AM7" s="66"/>
    </row>
    <row r="8" spans="1:42" ht="19.5" customHeight="1" thickBot="1">
      <c r="A8" s="2"/>
      <c r="B8" s="811"/>
      <c r="C8" s="811"/>
      <c r="D8" s="811"/>
      <c r="E8" s="802"/>
      <c r="F8" s="823"/>
      <c r="G8" s="824"/>
      <c r="H8" s="824"/>
      <c r="I8" s="824"/>
      <c r="J8" s="824"/>
      <c r="K8" s="825"/>
      <c r="L8" s="826"/>
      <c r="M8" s="829"/>
      <c r="N8" s="830"/>
      <c r="O8" s="830"/>
      <c r="P8" s="830"/>
      <c r="Q8" s="830"/>
      <c r="R8" s="830"/>
      <c r="S8" s="830"/>
      <c r="T8" s="830"/>
      <c r="U8" s="830"/>
      <c r="V8" s="830"/>
      <c r="W8" s="830"/>
      <c r="X8" s="830"/>
      <c r="Y8" s="830"/>
      <c r="Z8" s="825"/>
      <c r="AA8" s="825"/>
      <c r="AB8" s="826"/>
      <c r="AC8" s="718"/>
      <c r="AD8" s="719"/>
      <c r="AE8" s="719"/>
      <c r="AF8" s="719"/>
      <c r="AG8" s="720"/>
      <c r="AH8" s="2"/>
      <c r="AL8" s="66"/>
      <c r="AM8" s="66"/>
    </row>
    <row r="9" spans="1:42" ht="19.5" customHeight="1">
      <c r="A9" s="2"/>
      <c r="B9" s="811" t="s">
        <v>10</v>
      </c>
      <c r="C9" s="811"/>
      <c r="D9" s="811"/>
      <c r="E9" s="811"/>
      <c r="F9" s="813" t="s">
        <v>9</v>
      </c>
      <c r="G9" s="813"/>
      <c r="H9" s="813"/>
      <c r="I9" s="813"/>
      <c r="J9" s="813"/>
      <c r="K9" s="815"/>
      <c r="L9" s="816"/>
      <c r="M9" s="816"/>
      <c r="N9" s="816"/>
      <c r="O9" s="816"/>
      <c r="P9" s="816"/>
      <c r="Q9" s="816"/>
      <c r="R9" s="816"/>
      <c r="S9" s="816"/>
      <c r="T9" s="816"/>
      <c r="U9" s="817"/>
      <c r="V9" s="813" t="s">
        <v>34</v>
      </c>
      <c r="W9" s="813"/>
      <c r="X9" s="813"/>
      <c r="Y9" s="813"/>
      <c r="Z9" s="815"/>
      <c r="AA9" s="816"/>
      <c r="AB9" s="816"/>
      <c r="AC9" s="816"/>
      <c r="AD9" s="816"/>
      <c r="AE9" s="816"/>
      <c r="AF9" s="816"/>
      <c r="AG9" s="817"/>
      <c r="AH9" s="2"/>
      <c r="AL9" s="66"/>
      <c r="AM9" s="66"/>
    </row>
    <row r="10" spans="1:42" ht="19.5" customHeight="1" thickBot="1">
      <c r="A10" s="2"/>
      <c r="B10" s="811"/>
      <c r="C10" s="811"/>
      <c r="D10" s="811"/>
      <c r="E10" s="811"/>
      <c r="F10" s="831"/>
      <c r="G10" s="831"/>
      <c r="H10" s="831"/>
      <c r="I10" s="831"/>
      <c r="J10" s="831"/>
      <c r="K10" s="818"/>
      <c r="L10" s="819"/>
      <c r="M10" s="819"/>
      <c r="N10" s="819"/>
      <c r="O10" s="819"/>
      <c r="P10" s="819"/>
      <c r="Q10" s="819"/>
      <c r="R10" s="819"/>
      <c r="S10" s="819"/>
      <c r="T10" s="819"/>
      <c r="U10" s="820"/>
      <c r="V10" s="814"/>
      <c r="W10" s="814"/>
      <c r="X10" s="814"/>
      <c r="Y10" s="814"/>
      <c r="Z10" s="818"/>
      <c r="AA10" s="819"/>
      <c r="AB10" s="819"/>
      <c r="AC10" s="819"/>
      <c r="AD10" s="819"/>
      <c r="AE10" s="819"/>
      <c r="AF10" s="819"/>
      <c r="AG10" s="820"/>
      <c r="AH10" s="2"/>
      <c r="AL10" s="66"/>
      <c r="AM10" s="66"/>
    </row>
    <row r="11" spans="1:42" ht="19.5" customHeight="1" thickBot="1">
      <c r="A11" s="2"/>
      <c r="B11" s="745" t="s">
        <v>13</v>
      </c>
      <c r="C11" s="746"/>
      <c r="D11" s="746"/>
      <c r="E11" s="746"/>
      <c r="F11" s="864"/>
      <c r="G11" s="865"/>
      <c r="H11" s="865"/>
      <c r="I11" s="866"/>
      <c r="J11" s="803" t="s">
        <v>35</v>
      </c>
      <c r="K11" s="425"/>
      <c r="L11" s="425"/>
      <c r="M11" s="425"/>
      <c r="N11" s="859"/>
      <c r="O11" s="860"/>
      <c r="P11" s="860"/>
      <c r="Q11" s="860"/>
      <c r="R11" s="860"/>
      <c r="S11" s="860"/>
      <c r="T11" s="861"/>
      <c r="U11" s="853" t="str">
        <f>IF(F11="追加","←前回のご注文日を入力して下さい。","")</f>
        <v/>
      </c>
      <c r="V11" s="854"/>
      <c r="W11" s="854"/>
      <c r="X11" s="854"/>
      <c r="Y11" s="854"/>
      <c r="Z11" s="853"/>
      <c r="AA11" s="853"/>
      <c r="AB11" s="853"/>
      <c r="AC11" s="853"/>
      <c r="AD11" s="853"/>
      <c r="AE11" s="853"/>
      <c r="AF11" s="853"/>
      <c r="AG11" s="855"/>
      <c r="AH11" s="2"/>
      <c r="AL11" s="66"/>
      <c r="AM11" s="66"/>
      <c r="AP11" s="68"/>
    </row>
    <row r="12" spans="1:42" ht="12" customHeight="1" thickBo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L12" s="66"/>
      <c r="AM12" s="66"/>
    </row>
    <row r="13" spans="1:42" ht="30" customHeight="1" thickBot="1">
      <c r="A13" s="2"/>
      <c r="B13" s="2"/>
      <c r="C13" s="742" t="s">
        <v>19</v>
      </c>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80"/>
      <c r="AH13" s="2"/>
      <c r="AL13" s="66"/>
      <c r="AM13" s="66"/>
    </row>
    <row r="14" spans="1:42" ht="21" customHeight="1" thickBot="1">
      <c r="A14" s="2"/>
      <c r="B14" s="5"/>
      <c r="C14" s="856" t="s">
        <v>215</v>
      </c>
      <c r="D14" s="857"/>
      <c r="E14" s="857"/>
      <c r="F14" s="857"/>
      <c r="G14" s="857"/>
      <c r="H14" s="857"/>
      <c r="I14" s="857"/>
      <c r="J14" s="857"/>
      <c r="K14" s="857"/>
      <c r="L14" s="857"/>
      <c r="M14" s="857"/>
      <c r="N14" s="857"/>
      <c r="O14" s="857"/>
      <c r="P14" s="857"/>
      <c r="Q14" s="857"/>
      <c r="R14" s="857"/>
      <c r="S14" s="857"/>
      <c r="T14" s="857"/>
      <c r="U14" s="857"/>
      <c r="V14" s="857"/>
      <c r="W14" s="857"/>
      <c r="X14" s="857"/>
      <c r="Y14" s="857"/>
      <c r="Z14" s="857"/>
      <c r="AA14" s="857"/>
      <c r="AB14" s="857"/>
      <c r="AC14" s="857"/>
      <c r="AD14" s="857"/>
      <c r="AE14" s="857"/>
      <c r="AF14" s="857"/>
      <c r="AG14" s="857"/>
      <c r="AH14" s="2"/>
      <c r="AL14" s="66"/>
      <c r="AM14" s="66"/>
    </row>
    <row r="15" spans="1:42" ht="21" hidden="1" customHeight="1">
      <c r="A15" s="157"/>
      <c r="B15" s="149"/>
      <c r="C15" s="177"/>
      <c r="D15" s="160"/>
      <c r="E15" s="160"/>
      <c r="F15" s="160"/>
      <c r="G15" s="160"/>
      <c r="H15" s="160"/>
      <c r="I15" s="160"/>
      <c r="J15" s="160"/>
      <c r="K15" s="160"/>
      <c r="L15" s="160"/>
      <c r="M15" s="160"/>
      <c r="N15" s="160"/>
      <c r="O15" s="160"/>
      <c r="P15" s="160"/>
      <c r="Q15" s="160"/>
      <c r="R15" s="770" t="s">
        <v>208</v>
      </c>
      <c r="S15" s="770"/>
      <c r="T15" s="770"/>
      <c r="U15" s="770"/>
      <c r="V15" s="770"/>
      <c r="W15" s="770"/>
      <c r="X15" s="157"/>
      <c r="Y15" s="721" t="s">
        <v>572</v>
      </c>
      <c r="Z15" s="721"/>
      <c r="AA15" s="721"/>
      <c r="AB15" s="721"/>
      <c r="AC15" s="721"/>
      <c r="AD15" s="721"/>
      <c r="AE15" s="721"/>
      <c r="AF15" s="721"/>
      <c r="AG15" s="721"/>
      <c r="AH15" s="157"/>
      <c r="AJ15" s="1"/>
      <c r="AK15" s="1"/>
      <c r="AL15" s="1"/>
      <c r="AM15" s="1"/>
      <c r="AN15" s="1"/>
      <c r="AO15" s="1"/>
    </row>
    <row r="16" spans="1:42" ht="21" hidden="1" customHeight="1">
      <c r="A16" s="157"/>
      <c r="B16" s="149"/>
      <c r="C16" s="177"/>
      <c r="D16" s="160"/>
      <c r="E16" s="160"/>
      <c r="F16" s="160"/>
      <c r="G16" s="160"/>
      <c r="H16" s="160"/>
      <c r="I16" s="160"/>
      <c r="J16" s="160"/>
      <c r="K16" s="160"/>
      <c r="L16" s="160"/>
      <c r="M16" s="160"/>
      <c r="N16" s="160"/>
      <c r="O16" s="160"/>
      <c r="P16" s="160"/>
      <c r="Q16" s="160"/>
      <c r="R16" s="846" t="s">
        <v>209</v>
      </c>
      <c r="S16" s="846"/>
      <c r="T16" s="846"/>
      <c r="U16" s="846"/>
      <c r="V16" s="846"/>
      <c r="W16" s="846"/>
      <c r="X16" s="157"/>
      <c r="Y16" s="782">
        <f ca="1">IF(I18&lt;&gt;"",MATCH(I18,INDIRECT(Y15,FALSE),0),0)</f>
        <v>0</v>
      </c>
      <c r="Z16" s="782"/>
      <c r="AA16" s="782"/>
      <c r="AB16" s="782"/>
      <c r="AC16" s="782"/>
      <c r="AD16" s="782"/>
      <c r="AE16" s="782"/>
      <c r="AF16" s="782"/>
      <c r="AG16" s="782"/>
      <c r="AH16" s="157"/>
      <c r="AJ16" s="1"/>
      <c r="AK16" s="1"/>
      <c r="AL16" s="1"/>
      <c r="AM16" s="1"/>
      <c r="AN16" s="1"/>
      <c r="AO16" s="1"/>
    </row>
    <row r="17" spans="1:69" ht="21" hidden="1" customHeight="1" thickBot="1">
      <c r="A17" s="157"/>
      <c r="B17" s="149"/>
      <c r="C17" s="178"/>
      <c r="D17" s="161"/>
      <c r="E17" s="161"/>
      <c r="F17" s="161"/>
      <c r="G17" s="161"/>
      <c r="H17" s="161"/>
      <c r="I17" s="161"/>
      <c r="J17" s="161"/>
      <c r="K17" s="161"/>
      <c r="L17" s="161"/>
      <c r="M17" s="161"/>
      <c r="N17" s="161"/>
      <c r="O17" s="161"/>
      <c r="P17" s="160"/>
      <c r="Q17" s="160"/>
      <c r="R17" s="848" t="s">
        <v>207</v>
      </c>
      <c r="S17" s="849"/>
      <c r="T17" s="849"/>
      <c r="U17" s="849"/>
      <c r="V17" s="849"/>
      <c r="W17" s="849"/>
      <c r="X17" s="157"/>
      <c r="Y17" s="858" t="str">
        <f ca="1">IF(I18&lt;&gt;"","データベース!R2C"&amp;$Y$16&amp;":R"&amp;COUNTA(INDIRECT("データベース!R1C"&amp;$Y$16&amp;":R10C"&amp;$Y$16,FALSE))&amp;"C"&amp;$Y$16,"")</f>
        <v/>
      </c>
      <c r="Z17" s="784"/>
      <c r="AA17" s="784"/>
      <c r="AB17" s="784"/>
      <c r="AC17" s="784"/>
      <c r="AD17" s="784"/>
      <c r="AE17" s="784"/>
      <c r="AF17" s="784"/>
      <c r="AG17" s="785"/>
      <c r="AH17" s="157"/>
      <c r="AL17" s="66"/>
      <c r="AM17" s="66"/>
    </row>
    <row r="18" spans="1:69" ht="39" customHeight="1" thickBot="1">
      <c r="A18" s="2"/>
      <c r="B18" s="124" t="s">
        <v>200</v>
      </c>
      <c r="C18" s="742" t="s">
        <v>15</v>
      </c>
      <c r="D18" s="743"/>
      <c r="E18" s="743"/>
      <c r="F18" s="743"/>
      <c r="G18" s="743"/>
      <c r="H18" s="140"/>
      <c r="I18" s="867"/>
      <c r="J18" s="868"/>
      <c r="K18" s="868"/>
      <c r="L18" s="868"/>
      <c r="M18" s="868"/>
      <c r="N18" s="869" t="str">
        <f>IF(I18="","",IF(M34="オウンネームを追加する。","Ｎ","Ｃ"))</f>
        <v/>
      </c>
      <c r="O18" s="870"/>
      <c r="P18" s="162"/>
      <c r="Q18" s="124" t="s">
        <v>201</v>
      </c>
      <c r="R18" s="760" t="s">
        <v>17</v>
      </c>
      <c r="S18" s="761"/>
      <c r="T18" s="761"/>
      <c r="U18" s="761"/>
      <c r="V18" s="761"/>
      <c r="W18" s="762"/>
      <c r="X18" s="171"/>
      <c r="Y18" s="775"/>
      <c r="Z18" s="776"/>
      <c r="AA18" s="776"/>
      <c r="AB18" s="776"/>
      <c r="AC18" s="776"/>
      <c r="AD18" s="776"/>
      <c r="AE18" s="776"/>
      <c r="AF18" s="776"/>
      <c r="AG18" s="777"/>
      <c r="AH18" s="2"/>
      <c r="AJ18" s="69" t="e">
        <f>VLOOKUP(I18,AL72:AN93,3,0)</f>
        <v>#N/A</v>
      </c>
      <c r="AK18" s="70" t="s">
        <v>191</v>
      </c>
      <c r="AL18" s="66">
        <f>IF(Y18="ライトターコイズ（５４０）",1,0)</f>
        <v>0</v>
      </c>
      <c r="AM18" s="67" t="e">
        <f>IF(AJ18=5,2,IF(AJ18=6,2,0))</f>
        <v>#N/A</v>
      </c>
      <c r="AN18" s="66" t="e">
        <f>AL18+AM18</f>
        <v>#N/A</v>
      </c>
      <c r="AV18" s="117"/>
      <c r="AW18" s="117"/>
    </row>
    <row r="19" spans="1:69" ht="9" customHeight="1" thickBot="1">
      <c r="A19" s="54"/>
      <c r="B19" s="55"/>
      <c r="C19" s="144"/>
      <c r="D19" s="144"/>
      <c r="E19" s="144"/>
      <c r="F19" s="144"/>
      <c r="G19" s="144"/>
      <c r="H19" s="158"/>
      <c r="I19" s="144"/>
      <c r="J19" s="144"/>
      <c r="K19" s="144"/>
      <c r="L19" s="144"/>
      <c r="M19" s="144"/>
      <c r="N19" s="144"/>
      <c r="O19" s="144"/>
      <c r="P19" s="158"/>
      <c r="Q19" s="144"/>
      <c r="R19" s="144"/>
      <c r="S19" s="144"/>
      <c r="T19" s="144"/>
      <c r="U19" s="144"/>
      <c r="V19" s="144"/>
      <c r="W19" s="144"/>
      <c r="X19" s="158"/>
      <c r="Y19" s="144"/>
      <c r="Z19" s="144"/>
      <c r="AA19" s="158"/>
      <c r="AB19" s="144"/>
      <c r="AC19" s="168"/>
      <c r="AD19" s="169"/>
      <c r="AE19" s="169"/>
      <c r="AF19" s="165"/>
      <c r="AG19" s="169"/>
      <c r="AH19" s="170"/>
      <c r="AI19" s="125"/>
      <c r="AJ19" s="71"/>
      <c r="AK19" s="72"/>
      <c r="AL19" s="66"/>
      <c r="AM19" s="66"/>
      <c r="AV19" s="117"/>
      <c r="AW19" s="117"/>
    </row>
    <row r="20" spans="1:69" ht="39" hidden="1" customHeight="1">
      <c r="A20" s="166"/>
      <c r="B20" s="167"/>
      <c r="C20" s="770" t="s">
        <v>208</v>
      </c>
      <c r="D20" s="770"/>
      <c r="E20" s="770"/>
      <c r="F20" s="770"/>
      <c r="G20" s="770"/>
      <c r="H20" s="852"/>
      <c r="I20" s="771" t="s">
        <v>576</v>
      </c>
      <c r="J20" s="721"/>
      <c r="K20" s="721"/>
      <c r="L20" s="721"/>
      <c r="M20" s="721"/>
      <c r="N20" s="721"/>
      <c r="O20" s="721"/>
      <c r="P20" s="753" t="s">
        <v>331</v>
      </c>
      <c r="Q20" s="754"/>
      <c r="R20" s="769" t="str">
        <f>I18&amp;I23</f>
        <v/>
      </c>
      <c r="S20" s="770"/>
      <c r="T20" s="770"/>
      <c r="U20" s="770"/>
      <c r="V20" s="770"/>
      <c r="W20" s="770"/>
      <c r="X20" s="770"/>
      <c r="Y20" s="721" t="s">
        <v>511</v>
      </c>
      <c r="Z20" s="721"/>
      <c r="AA20" s="721"/>
      <c r="AB20" s="721"/>
      <c r="AC20" s="721"/>
      <c r="AD20" s="721"/>
      <c r="AE20" s="722"/>
      <c r="AF20" s="871" t="s">
        <v>210</v>
      </c>
      <c r="AG20" s="872"/>
      <c r="AH20" s="176"/>
      <c r="AI20" s="126"/>
      <c r="AJ20" s="127"/>
      <c r="AK20" s="127"/>
      <c r="AL20" s="66"/>
      <c r="AM20" s="66"/>
      <c r="AV20" s="117"/>
      <c r="AW20" s="117"/>
    </row>
    <row r="21" spans="1:69" s="33" customFormat="1" ht="10.5" hidden="1" customHeight="1" thickBot="1">
      <c r="A21" s="157"/>
      <c r="B21" s="149"/>
      <c r="C21" s="846" t="s">
        <v>209</v>
      </c>
      <c r="D21" s="846"/>
      <c r="E21" s="846"/>
      <c r="F21" s="846"/>
      <c r="G21" s="846"/>
      <c r="H21" s="847"/>
      <c r="I21" s="781">
        <f ca="1">IF(I18&lt;&gt;"",MATCH(I18,INDIRECT(I20,FALSE),0),0)</f>
        <v>0</v>
      </c>
      <c r="J21" s="782"/>
      <c r="K21" s="782"/>
      <c r="L21" s="782"/>
      <c r="M21" s="782"/>
      <c r="N21" s="782"/>
      <c r="O21" s="782"/>
      <c r="P21" s="162"/>
      <c r="Q21" s="157"/>
      <c r="R21" s="850" t="s">
        <v>211</v>
      </c>
      <c r="S21" s="851"/>
      <c r="T21" s="851"/>
      <c r="U21" s="851"/>
      <c r="V21" s="851"/>
      <c r="W21" s="851"/>
      <c r="X21" s="851"/>
      <c r="Y21" s="772" t="s">
        <v>212</v>
      </c>
      <c r="Z21" s="773"/>
      <c r="AA21" s="773"/>
      <c r="AB21" s="773"/>
      <c r="AC21" s="773"/>
      <c r="AD21" s="773"/>
      <c r="AE21" s="773"/>
      <c r="AF21" s="773"/>
      <c r="AG21" s="774"/>
      <c r="AH21" s="157"/>
      <c r="AJ21" s="71"/>
      <c r="AK21" s="72"/>
      <c r="AL21" s="66"/>
      <c r="AM21" s="66"/>
      <c r="AN21" s="66"/>
      <c r="AO21" s="66"/>
      <c r="AP21" s="66"/>
      <c r="AQ21" s="66"/>
      <c r="AR21" s="66"/>
      <c r="AS21" s="66"/>
      <c r="AT21" s="66"/>
      <c r="AU21" s="67"/>
      <c r="AV21" s="117"/>
      <c r="AW21" s="117"/>
      <c r="AX21" s="67"/>
      <c r="AY21" s="67"/>
      <c r="AZ21" s="67"/>
      <c r="BA21" s="67"/>
      <c r="BB21" s="66"/>
      <c r="BC21" s="66"/>
      <c r="BD21" s="66"/>
      <c r="BE21" s="66"/>
      <c r="BF21" s="66"/>
      <c r="BG21" s="66"/>
      <c r="BH21" s="66"/>
      <c r="BI21" s="66"/>
      <c r="BJ21" s="66"/>
      <c r="BK21" s="66"/>
      <c r="BL21" s="66"/>
      <c r="BM21" s="66"/>
      <c r="BN21" s="66"/>
      <c r="BO21" s="66"/>
      <c r="BP21" s="66"/>
      <c r="BQ21" s="66"/>
    </row>
    <row r="22" spans="1:69" ht="20.25" hidden="1" customHeight="1" thickBot="1">
      <c r="A22" s="157"/>
      <c r="B22" s="149"/>
      <c r="C22" s="848" t="s">
        <v>207</v>
      </c>
      <c r="D22" s="849"/>
      <c r="E22" s="849"/>
      <c r="F22" s="849"/>
      <c r="G22" s="849"/>
      <c r="H22" s="849"/>
      <c r="I22" s="783" t="str">
        <f ca="1">IF(I18&lt;&gt;"","データベース!R17C"&amp;$I$21&amp;":R"&amp;COUNTA(INDIRECT("データベース!R16C"&amp;$I$21&amp;":R20C"&amp;$I$21,FALSE))+17&amp;"C"&amp;$I$21,"")</f>
        <v/>
      </c>
      <c r="J22" s="784"/>
      <c r="K22" s="784"/>
      <c r="L22" s="784"/>
      <c r="M22" s="784"/>
      <c r="N22" s="784"/>
      <c r="O22" s="785"/>
      <c r="P22" s="163"/>
      <c r="Q22" s="157"/>
      <c r="R22" s="766">
        <f ca="1">IF(R20&lt;&gt;"",MATCH(R20,INDIRECT(Y20,FALSE),0),0)</f>
        <v>0</v>
      </c>
      <c r="S22" s="767"/>
      <c r="T22" s="767"/>
      <c r="U22" s="767"/>
      <c r="V22" s="767"/>
      <c r="W22" s="767"/>
      <c r="X22" s="768"/>
      <c r="Y22" s="766" t="str">
        <f ca="1">IF(R20&lt;&gt;"","データベース!R32C"&amp;$R$22&amp;":R"&amp;(COUNTA(INDIRECT("データベース!R31C"&amp;$R$22&amp;":R40C"&amp;$R$22,FALSE)))+32&amp;"C"&amp;$R$22,"")</f>
        <v/>
      </c>
      <c r="Z22" s="767"/>
      <c r="AA22" s="767"/>
      <c r="AB22" s="767"/>
      <c r="AC22" s="767"/>
      <c r="AD22" s="767"/>
      <c r="AE22" s="767"/>
      <c r="AF22" s="767"/>
      <c r="AG22" s="768"/>
      <c r="AH22" s="157"/>
      <c r="AI22" s="33"/>
      <c r="AJ22" s="73" t="s">
        <v>192</v>
      </c>
      <c r="AK22" s="73" t="s">
        <v>193</v>
      </c>
      <c r="AL22" s="66"/>
      <c r="AM22" s="66"/>
    </row>
    <row r="23" spans="1:69" ht="39" customHeight="1" thickBot="1">
      <c r="A23" s="2"/>
      <c r="B23" s="124" t="s">
        <v>202</v>
      </c>
      <c r="C23" s="742" t="s">
        <v>528</v>
      </c>
      <c r="D23" s="743"/>
      <c r="E23" s="743"/>
      <c r="F23" s="743"/>
      <c r="G23" s="780"/>
      <c r="H23" s="156"/>
      <c r="I23" s="778"/>
      <c r="J23" s="778"/>
      <c r="K23" s="778"/>
      <c r="L23" s="778"/>
      <c r="M23" s="778"/>
      <c r="N23" s="778"/>
      <c r="O23" s="779"/>
      <c r="P23" s="164"/>
      <c r="Q23" s="124" t="s">
        <v>203</v>
      </c>
      <c r="R23" s="742" t="s">
        <v>527</v>
      </c>
      <c r="S23" s="743"/>
      <c r="T23" s="743"/>
      <c r="U23" s="743"/>
      <c r="V23" s="743"/>
      <c r="W23" s="743"/>
      <c r="X23" s="780"/>
      <c r="Y23" s="723"/>
      <c r="Z23" s="724"/>
      <c r="AA23" s="724"/>
      <c r="AB23" s="724"/>
      <c r="AC23" s="724"/>
      <c r="AD23" s="724"/>
      <c r="AE23" s="724"/>
      <c r="AF23" s="724"/>
      <c r="AG23" s="744"/>
      <c r="AH23" s="17"/>
      <c r="AI23" s="2"/>
      <c r="AJ23" s="74" t="e">
        <f>VLOOKUP(Y23,AK97:AL100,2,0)</f>
        <v>#N/A</v>
      </c>
      <c r="AK23" s="74" t="e">
        <f>VLOOKUP(I23,AN96:AO101,2,0)</f>
        <v>#N/A</v>
      </c>
      <c r="AL23" s="66"/>
      <c r="AM23" s="66"/>
    </row>
    <row r="24" spans="1:69" ht="9" customHeight="1" thickBot="1">
      <c r="A24" s="2"/>
      <c r="B24" s="5"/>
      <c r="C24" s="862"/>
      <c r="D24" s="863"/>
      <c r="E24" s="863"/>
      <c r="F24" s="863"/>
      <c r="G24" s="863"/>
      <c r="H24" s="863"/>
      <c r="I24" s="863"/>
      <c r="J24" s="863"/>
      <c r="K24" s="863"/>
      <c r="L24" s="863"/>
      <c r="M24" s="863"/>
      <c r="N24" s="863"/>
      <c r="O24" s="863"/>
      <c r="P24" s="159"/>
      <c r="Q24" s="2"/>
      <c r="R24" s="6"/>
      <c r="S24" s="6"/>
      <c r="T24" s="6"/>
      <c r="U24" s="6"/>
      <c r="V24" s="6"/>
      <c r="W24" s="5"/>
      <c r="X24" s="149"/>
      <c r="Y24" s="5"/>
      <c r="Z24" s="5"/>
      <c r="AA24" s="149"/>
      <c r="AB24" s="6"/>
      <c r="AC24" s="6"/>
      <c r="AD24" s="6"/>
      <c r="AE24" s="6"/>
      <c r="AF24" s="159"/>
      <c r="AG24" s="6"/>
      <c r="AH24" s="2"/>
      <c r="AL24" s="66"/>
      <c r="AM24" s="66"/>
    </row>
    <row r="25" spans="1:69" ht="35.25" hidden="1" customHeight="1">
      <c r="A25" s="913" t="s">
        <v>330</v>
      </c>
      <c r="B25" s="914"/>
      <c r="C25" s="796" t="e">
        <f>I18&amp;I23&amp;AJ23</f>
        <v>#N/A</v>
      </c>
      <c r="D25" s="797"/>
      <c r="E25" s="797"/>
      <c r="F25" s="797"/>
      <c r="G25" s="797"/>
      <c r="H25" s="797"/>
      <c r="I25" s="721" t="s">
        <v>512</v>
      </c>
      <c r="J25" s="721"/>
      <c r="K25" s="721"/>
      <c r="L25" s="721"/>
      <c r="M25" s="721"/>
      <c r="N25" s="721"/>
      <c r="O25" s="722"/>
      <c r="P25" s="757" t="s">
        <v>213</v>
      </c>
      <c r="Q25" s="758"/>
      <c r="R25" s="159"/>
      <c r="S25" s="159"/>
      <c r="T25" s="159"/>
      <c r="U25" s="159"/>
      <c r="V25" s="159"/>
      <c r="W25" s="149"/>
      <c r="X25" s="149"/>
      <c r="Y25" s="149"/>
      <c r="Z25" s="149"/>
      <c r="AA25" s="149"/>
      <c r="AB25" s="159"/>
      <c r="AC25" s="159"/>
      <c r="AD25" s="159"/>
      <c r="AE25" s="159"/>
      <c r="AF25" s="159"/>
      <c r="AG25" s="159"/>
      <c r="AH25" s="157"/>
      <c r="AL25" s="66"/>
      <c r="AM25" s="66"/>
    </row>
    <row r="26" spans="1:69" ht="35.25" hidden="1" customHeight="1" thickBot="1">
      <c r="A26" s="876" t="s">
        <v>214</v>
      </c>
      <c r="B26" s="877"/>
      <c r="C26" s="789" t="e">
        <f ca="1">IF(C25&lt;&gt;"",MATCH(C25,INDIRECT(I25,FALSE),0),0)</f>
        <v>#N/A</v>
      </c>
      <c r="D26" s="790"/>
      <c r="E26" s="790"/>
      <c r="F26" s="790"/>
      <c r="G26" s="790"/>
      <c r="H26" s="791"/>
      <c r="I26" s="881" t="e">
        <f ca="1">IF(C25&lt;&gt;"","データベース!R47C"&amp;$C$26&amp;":R"&amp;(COUNTA(INDIRECT("データベース!R46C"&amp;$C$26&amp;":R56C"&amp;$C$26,FALSE))+50)&amp;"C"&amp;$C$26,"")</f>
        <v>#N/A</v>
      </c>
      <c r="J26" s="881"/>
      <c r="K26" s="881"/>
      <c r="L26" s="881"/>
      <c r="M26" s="881"/>
      <c r="N26" s="881"/>
      <c r="O26" s="881"/>
      <c r="P26" s="878" t="s">
        <v>212</v>
      </c>
      <c r="Q26" s="879"/>
      <c r="R26" s="879"/>
      <c r="S26" s="879"/>
      <c r="T26" s="879"/>
      <c r="U26" s="879"/>
      <c r="V26" s="879"/>
      <c r="W26" s="879"/>
      <c r="X26" s="880"/>
      <c r="Y26" s="149"/>
      <c r="Z26" s="149"/>
      <c r="AA26" s="149"/>
      <c r="AB26" s="159"/>
      <c r="AC26" s="159"/>
      <c r="AD26" s="159"/>
      <c r="AE26" s="159"/>
      <c r="AF26" s="159"/>
      <c r="AG26" s="159"/>
      <c r="AH26" s="157"/>
      <c r="AL26" s="66"/>
      <c r="AM26" s="66"/>
    </row>
    <row r="27" spans="1:69" ht="27" customHeight="1" thickBot="1">
      <c r="A27" s="2"/>
      <c r="B27" s="845" t="s">
        <v>204</v>
      </c>
      <c r="C27" s="924" t="s">
        <v>11</v>
      </c>
      <c r="D27" s="925"/>
      <c r="E27" s="925"/>
      <c r="F27" s="925" t="s">
        <v>39</v>
      </c>
      <c r="G27" s="928"/>
      <c r="H27" s="154"/>
      <c r="I27" s="935"/>
      <c r="J27" s="936"/>
      <c r="K27" s="936"/>
      <c r="L27" s="936"/>
      <c r="M27" s="936"/>
      <c r="N27" s="936"/>
      <c r="O27" s="937"/>
      <c r="P27" s="147" t="e">
        <f>VLOOKUP(I27,BN72:BO83,2)</f>
        <v>#N/A</v>
      </c>
      <c r="Q27" s="792" t="s">
        <v>30</v>
      </c>
      <c r="R27" s="793"/>
      <c r="S27" s="146"/>
      <c r="T27" s="786" t="str">
        <f>IF(I18="","",IF(Y23="","",VLOOKUP(AJ27,AU72:AW168,2,0)))</f>
        <v/>
      </c>
      <c r="U27" s="787"/>
      <c r="V27" s="787"/>
      <c r="W27" s="788"/>
      <c r="X27" s="152" t="e">
        <f>VLOOKUP(T27,BN72:BO83,2)</f>
        <v>#N/A</v>
      </c>
      <c r="Y27" s="929" t="s">
        <v>31</v>
      </c>
      <c r="Z27" s="793"/>
      <c r="AA27" s="146"/>
      <c r="AB27" s="931" t="str">
        <f>IF(I18="","",IF(Y23="","",VLOOKUP(AJ27,AU72:AW168,3,0)))</f>
        <v/>
      </c>
      <c r="AC27" s="932"/>
      <c r="AD27" s="932"/>
      <c r="AE27" s="933"/>
      <c r="AF27" s="150" t="e">
        <f>VLOOKUP(AB27,BN72:BO83,2)</f>
        <v>#N/A</v>
      </c>
      <c r="AG27" s="9"/>
      <c r="AH27" s="2"/>
      <c r="AJ27" s="74" t="e">
        <f>AJ18&amp;AJ23&amp;AK23</f>
        <v>#N/A</v>
      </c>
      <c r="AK27" s="902" t="s">
        <v>194</v>
      </c>
      <c r="AL27" s="903"/>
      <c r="AM27" s="66"/>
    </row>
    <row r="28" spans="1:69" ht="18.75" customHeight="1" thickBot="1">
      <c r="A28" s="2"/>
      <c r="B28" s="845"/>
      <c r="C28" s="926"/>
      <c r="D28" s="927"/>
      <c r="E28" s="927"/>
      <c r="F28" s="927" t="s">
        <v>40</v>
      </c>
      <c r="G28" s="934"/>
      <c r="H28" s="155" t="e">
        <f>P27</f>
        <v>#N/A</v>
      </c>
      <c r="I28" s="798" t="str">
        <f>IF(I27="","",VLOOKUP(H28,BO72:BQ83,3,0))</f>
        <v/>
      </c>
      <c r="J28" s="799"/>
      <c r="K28" s="799"/>
      <c r="L28" s="799"/>
      <c r="M28" s="799"/>
      <c r="N28" s="799"/>
      <c r="O28" s="800"/>
      <c r="P28" s="148"/>
      <c r="Q28" s="794"/>
      <c r="R28" s="795"/>
      <c r="S28" s="153" t="e">
        <f>X27</f>
        <v>#N/A</v>
      </c>
      <c r="T28" s="763" t="str">
        <f>IF(T27="","",VLOOKUP(S28,BO72:BQ83,3,0))</f>
        <v/>
      </c>
      <c r="U28" s="764"/>
      <c r="V28" s="764"/>
      <c r="W28" s="765"/>
      <c r="X28" s="151"/>
      <c r="Y28" s="930"/>
      <c r="Z28" s="795"/>
      <c r="AA28" s="153" t="e">
        <f>AF27</f>
        <v>#N/A</v>
      </c>
      <c r="AB28" s="763" t="str">
        <f>IF(AB27="","",VLOOKUP(AA28,BO72:BQ83,3,0))</f>
        <v/>
      </c>
      <c r="AC28" s="764"/>
      <c r="AD28" s="764"/>
      <c r="AE28" s="765"/>
      <c r="AF28" s="151"/>
      <c r="AG28" s="9"/>
      <c r="AH28" s="2"/>
      <c r="AJ28" s="72"/>
      <c r="AL28" s="66"/>
      <c r="AM28" s="66"/>
    </row>
    <row r="29" spans="1:69" ht="9" customHeight="1" thickBot="1">
      <c r="A29" s="2"/>
      <c r="B29" s="7"/>
      <c r="C29" s="10"/>
      <c r="D29" s="10"/>
      <c r="E29" s="10"/>
      <c r="F29" s="10"/>
      <c r="G29" s="10"/>
      <c r="H29" s="10"/>
      <c r="I29" s="209"/>
      <c r="J29" s="9"/>
      <c r="K29" s="9"/>
      <c r="L29" s="9"/>
      <c r="M29" s="9"/>
      <c r="N29" s="9"/>
      <c r="O29" s="9"/>
      <c r="P29" s="9"/>
      <c r="Q29" s="2"/>
      <c r="R29" s="9"/>
      <c r="S29" s="9"/>
      <c r="T29" s="9"/>
      <c r="U29" s="9"/>
      <c r="V29" s="9"/>
      <c r="W29" s="9"/>
      <c r="X29" s="9"/>
      <c r="Y29" s="9"/>
      <c r="Z29" s="9"/>
      <c r="AA29" s="9"/>
      <c r="AB29" s="9"/>
      <c r="AC29" s="9"/>
      <c r="AD29" s="9"/>
      <c r="AE29" s="9"/>
      <c r="AF29" s="9"/>
      <c r="AG29" s="9"/>
      <c r="AH29" s="2"/>
      <c r="AJ29" s="71"/>
      <c r="AK29" s="71"/>
      <c r="AL29" s="71"/>
      <c r="AM29" s="71"/>
      <c r="AN29" s="71"/>
      <c r="AO29" s="71"/>
      <c r="AP29" s="71"/>
      <c r="AQ29" s="71"/>
      <c r="AR29" s="71"/>
      <c r="AS29" s="71"/>
      <c r="AT29" s="71"/>
    </row>
    <row r="30" spans="1:69" ht="39" customHeight="1" thickBot="1">
      <c r="A30" s="2"/>
      <c r="B30" s="124" t="s">
        <v>205</v>
      </c>
      <c r="C30" s="742" t="s">
        <v>14</v>
      </c>
      <c r="D30" s="743"/>
      <c r="E30" s="743"/>
      <c r="F30" s="743"/>
      <c r="G30" s="743"/>
      <c r="H30" s="202"/>
      <c r="I30" s="723"/>
      <c r="J30" s="724"/>
      <c r="K30" s="724"/>
      <c r="L30" s="724"/>
      <c r="M30" s="724"/>
      <c r="N30" s="724"/>
      <c r="O30" s="744"/>
      <c r="P30" s="17"/>
      <c r="Q30" s="2"/>
      <c r="R30" s="747" t="s">
        <v>136</v>
      </c>
      <c r="S30" s="748"/>
      <c r="T30" s="748"/>
      <c r="U30" s="748"/>
      <c r="V30" s="748"/>
      <c r="W30" s="748"/>
      <c r="X30" s="748"/>
      <c r="Y30" s="748"/>
      <c r="Z30" s="748"/>
      <c r="AA30" s="748"/>
      <c r="AB30" s="749"/>
      <c r="AC30" s="750" t="str">
        <f>IF(I27="","",IF(VLOOKUP(P27,BN86:BO97,2,0)=0,"",VLOOKUP(P27,BN86:BO97,2,0)))</f>
        <v/>
      </c>
      <c r="AD30" s="751"/>
      <c r="AE30" s="751"/>
      <c r="AF30" s="751"/>
      <c r="AG30" s="752"/>
      <c r="AH30" s="2"/>
      <c r="AJ30" s="128"/>
      <c r="AK30" s="128"/>
      <c r="AL30" s="128"/>
      <c r="AM30" s="128"/>
      <c r="AN30" s="128"/>
      <c r="AO30" s="128"/>
    </row>
    <row r="31" spans="1:69" ht="7.5" customHeight="1" thickBot="1">
      <c r="A31" s="2"/>
      <c r="B31" s="7"/>
      <c r="C31" s="11"/>
      <c r="D31" s="11"/>
      <c r="E31" s="11"/>
      <c r="F31" s="11"/>
      <c r="G31" s="11"/>
      <c r="H31" s="11"/>
      <c r="I31" s="12"/>
      <c r="J31" s="12"/>
      <c r="K31" s="12"/>
      <c r="L31" s="12"/>
      <c r="M31" s="12"/>
      <c r="N31" s="12"/>
      <c r="O31" s="12"/>
      <c r="P31" s="12"/>
      <c r="Q31" s="2"/>
      <c r="R31" s="9"/>
      <c r="S31" s="9"/>
      <c r="T31" s="9"/>
      <c r="U31" s="9"/>
      <c r="V31" s="9"/>
      <c r="W31" s="9"/>
      <c r="X31" s="9"/>
      <c r="Y31" s="9"/>
      <c r="Z31" s="9"/>
      <c r="AA31" s="9"/>
      <c r="AB31" s="9"/>
      <c r="AC31" s="9"/>
      <c r="AD31" s="9"/>
      <c r="AE31" s="9"/>
      <c r="AF31" s="9"/>
      <c r="AG31" s="9"/>
      <c r="AH31" s="2"/>
      <c r="AL31" s="66"/>
      <c r="AM31" s="66"/>
    </row>
    <row r="32" spans="1:69" ht="39" customHeight="1" thickBot="1">
      <c r="A32" s="2"/>
      <c r="B32" s="124" t="s">
        <v>206</v>
      </c>
      <c r="C32" s="742" t="s">
        <v>529</v>
      </c>
      <c r="D32" s="743"/>
      <c r="E32" s="743"/>
      <c r="F32" s="743"/>
      <c r="G32" s="743"/>
      <c r="H32" s="202"/>
      <c r="I32" s="723"/>
      <c r="J32" s="724"/>
      <c r="K32" s="724"/>
      <c r="L32" s="724"/>
      <c r="M32" s="724"/>
      <c r="N32" s="724"/>
      <c r="O32" s="744"/>
      <c r="P32" s="17"/>
      <c r="Q32" s="124" t="s">
        <v>255</v>
      </c>
      <c r="R32" s="742" t="s">
        <v>38</v>
      </c>
      <c r="S32" s="743"/>
      <c r="T32" s="743"/>
      <c r="U32" s="743"/>
      <c r="V32" s="743"/>
      <c r="W32" s="743"/>
      <c r="X32" s="202"/>
      <c r="Y32" s="723"/>
      <c r="Z32" s="724"/>
      <c r="AA32" s="724"/>
      <c r="AB32" s="724"/>
      <c r="AC32" s="724"/>
      <c r="AD32" s="724"/>
      <c r="AE32" s="724"/>
      <c r="AF32" s="145"/>
      <c r="AG32" s="8" t="s">
        <v>16</v>
      </c>
      <c r="AH32" s="21"/>
      <c r="AL32" s="66"/>
      <c r="AM32" s="66"/>
    </row>
    <row r="33" spans="1:69" ht="6" customHeight="1" thickBot="1">
      <c r="A33" s="2"/>
      <c r="B33" s="2"/>
      <c r="C33" s="755"/>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21"/>
      <c r="AL33" s="66"/>
      <c r="AM33" s="66"/>
    </row>
    <row r="34" spans="1:69" ht="39" customHeight="1" thickBot="1">
      <c r="A34" s="2"/>
      <c r="B34" s="2"/>
      <c r="C34" s="728" t="s">
        <v>588</v>
      </c>
      <c r="D34" s="729"/>
      <c r="E34" s="729"/>
      <c r="F34" s="729"/>
      <c r="G34" s="730"/>
      <c r="H34" s="737" t="s">
        <v>374</v>
      </c>
      <c r="I34" s="738"/>
      <c r="J34" s="738"/>
      <c r="K34" s="738"/>
      <c r="L34" s="739"/>
      <c r="M34" s="740"/>
      <c r="N34" s="740"/>
      <c r="O34" s="740"/>
      <c r="P34" s="740"/>
      <c r="Q34" s="740"/>
      <c r="R34" s="740"/>
      <c r="S34" s="740"/>
      <c r="T34" s="740"/>
      <c r="U34" s="740"/>
      <c r="V34" s="740"/>
      <c r="W34" s="740"/>
      <c r="X34" s="740"/>
      <c r="Y34" s="740"/>
      <c r="Z34" s="740"/>
      <c r="AA34" s="740"/>
      <c r="AB34" s="740"/>
      <c r="AC34" s="740"/>
      <c r="AD34" s="740"/>
      <c r="AE34" s="740"/>
      <c r="AF34" s="740"/>
      <c r="AG34" s="741"/>
      <c r="AH34" s="21"/>
      <c r="AL34" s="66"/>
      <c r="AM34" s="66"/>
    </row>
    <row r="35" spans="1:69" s="33" customFormat="1" ht="39" customHeight="1" thickBot="1">
      <c r="A35" s="186"/>
      <c r="B35" s="759" t="s">
        <v>256</v>
      </c>
      <c r="C35" s="731"/>
      <c r="D35" s="732"/>
      <c r="E35" s="732"/>
      <c r="F35" s="732"/>
      <c r="G35" s="733"/>
      <c r="H35" s="743" t="s">
        <v>254</v>
      </c>
      <c r="I35" s="743"/>
      <c r="J35" s="743"/>
      <c r="K35" s="743"/>
      <c r="L35" s="780"/>
      <c r="M35" s="897"/>
      <c r="N35" s="740"/>
      <c r="O35" s="740"/>
      <c r="P35" s="740"/>
      <c r="Q35" s="740"/>
      <c r="R35" s="740"/>
      <c r="S35" s="740"/>
      <c r="T35" s="740"/>
      <c r="U35" s="742" t="s">
        <v>532</v>
      </c>
      <c r="V35" s="743"/>
      <c r="W35" s="743"/>
      <c r="X35" s="743"/>
      <c r="Y35" s="743"/>
      <c r="Z35" s="743"/>
      <c r="AA35" s="780"/>
      <c r="AB35" s="897"/>
      <c r="AC35" s="740"/>
      <c r="AD35" s="740"/>
      <c r="AE35" s="740"/>
      <c r="AF35" s="740"/>
      <c r="AG35" s="741"/>
      <c r="AH35" s="141"/>
      <c r="AJ35" s="33" t="e">
        <f>VLOOKUP(M35,AK113:AL115,2,FALSE)</f>
        <v>#N/A</v>
      </c>
      <c r="AK35" s="33" t="s">
        <v>341</v>
      </c>
      <c r="AL35" s="56" t="e">
        <f>AJ35&amp;AK35</f>
        <v>#N/A</v>
      </c>
      <c r="AM35" s="56"/>
      <c r="AN35" s="56"/>
      <c r="AO35" s="56"/>
      <c r="AP35" s="56"/>
      <c r="AQ35" s="56"/>
      <c r="AR35" s="56"/>
      <c r="AS35" s="56"/>
      <c r="AT35" s="56"/>
      <c r="AU35" s="142"/>
      <c r="AV35" s="142"/>
      <c r="AW35" s="142"/>
      <c r="AX35" s="142"/>
      <c r="AY35" s="142"/>
      <c r="AZ35" s="142"/>
      <c r="BA35" s="142"/>
      <c r="BB35" s="56"/>
      <c r="BC35" s="56"/>
      <c r="BD35" s="56"/>
      <c r="BE35" s="56"/>
      <c r="BF35" s="56"/>
      <c r="BG35" s="56"/>
      <c r="BH35" s="56"/>
      <c r="BI35" s="56"/>
      <c r="BJ35" s="56"/>
      <c r="BK35" s="56"/>
      <c r="BL35" s="56"/>
      <c r="BM35" s="56"/>
      <c r="BN35" s="56"/>
      <c r="BO35" s="56"/>
      <c r="BP35" s="56"/>
      <c r="BQ35" s="56"/>
    </row>
    <row r="36" spans="1:69" s="33" customFormat="1" ht="25.5" customHeight="1">
      <c r="A36" s="186"/>
      <c r="B36" s="759"/>
      <c r="C36" s="731"/>
      <c r="D36" s="732"/>
      <c r="E36" s="732"/>
      <c r="F36" s="732"/>
      <c r="G36" s="733"/>
      <c r="H36" s="729" t="s">
        <v>530</v>
      </c>
      <c r="I36" s="729"/>
      <c r="J36" s="729"/>
      <c r="K36" s="729"/>
      <c r="L36" s="730"/>
      <c r="M36" s="899" t="str">
        <f>IF(M35="","",AL35)</f>
        <v/>
      </c>
      <c r="N36" s="900"/>
      <c r="O36" s="900"/>
      <c r="P36" s="900"/>
      <c r="Q36" s="900"/>
      <c r="R36" s="900"/>
      <c r="S36" s="900"/>
      <c r="T36" s="900"/>
      <c r="U36" s="900"/>
      <c r="V36" s="900"/>
      <c r="W36" s="900"/>
      <c r="X36" s="900"/>
      <c r="Y36" s="900"/>
      <c r="Z36" s="900"/>
      <c r="AA36" s="900"/>
      <c r="AB36" s="900"/>
      <c r="AC36" s="900"/>
      <c r="AD36" s="900"/>
      <c r="AE36" s="900"/>
      <c r="AF36" s="900"/>
      <c r="AG36" s="901"/>
      <c r="AH36" s="141"/>
      <c r="AJ36" s="33" t="s">
        <v>342</v>
      </c>
      <c r="AL36" s="56"/>
      <c r="AM36" s="56"/>
      <c r="AN36" s="56"/>
      <c r="AO36" s="56"/>
      <c r="AP36" s="56"/>
      <c r="AQ36" s="56"/>
      <c r="AR36" s="56"/>
      <c r="AS36" s="56"/>
      <c r="AT36" s="56"/>
      <c r="AU36" s="142"/>
      <c r="AV36" s="142"/>
      <c r="AW36" s="142"/>
      <c r="AX36" s="142"/>
      <c r="AY36" s="142"/>
      <c r="AZ36" s="142"/>
      <c r="BA36" s="142"/>
      <c r="BB36" s="56"/>
      <c r="BC36" s="56"/>
      <c r="BD36" s="56"/>
      <c r="BE36" s="56"/>
      <c r="BF36" s="56"/>
      <c r="BG36" s="56"/>
      <c r="BH36" s="56"/>
      <c r="BI36" s="56"/>
      <c r="BJ36" s="56"/>
      <c r="BK36" s="56"/>
      <c r="BL36" s="56"/>
      <c r="BM36" s="56"/>
      <c r="BN36" s="56"/>
      <c r="BO36" s="56"/>
      <c r="BP36" s="56"/>
      <c r="BQ36" s="56"/>
    </row>
    <row r="37" spans="1:69" s="33" customFormat="1" ht="18.75" customHeight="1" thickBot="1">
      <c r="A37" s="186"/>
      <c r="B37" s="759"/>
      <c r="C37" s="731"/>
      <c r="D37" s="732"/>
      <c r="E37" s="732"/>
      <c r="F37" s="732"/>
      <c r="G37" s="733"/>
      <c r="H37" s="735"/>
      <c r="I37" s="735"/>
      <c r="J37" s="735"/>
      <c r="K37" s="735"/>
      <c r="L37" s="736"/>
      <c r="M37" s="725" t="str">
        <f>IF(M35="","",IF(AJ35=16,AJ36,IF(AJ35=11,AJ37,"")))</f>
        <v/>
      </c>
      <c r="N37" s="726"/>
      <c r="O37" s="726"/>
      <c r="P37" s="726"/>
      <c r="Q37" s="726"/>
      <c r="R37" s="726"/>
      <c r="S37" s="726"/>
      <c r="T37" s="726"/>
      <c r="U37" s="726"/>
      <c r="V37" s="726"/>
      <c r="W37" s="726"/>
      <c r="X37" s="726"/>
      <c r="Y37" s="726"/>
      <c r="Z37" s="726"/>
      <c r="AA37" s="726"/>
      <c r="AB37" s="726"/>
      <c r="AC37" s="726"/>
      <c r="AD37" s="726"/>
      <c r="AE37" s="726"/>
      <c r="AF37" s="726"/>
      <c r="AG37" s="727"/>
      <c r="AH37" s="141"/>
      <c r="AJ37" s="33" t="s">
        <v>343</v>
      </c>
      <c r="AL37" s="56"/>
      <c r="AM37" s="56"/>
      <c r="AN37" s="56"/>
      <c r="AO37" s="56"/>
      <c r="AP37" s="56"/>
      <c r="AQ37" s="56"/>
      <c r="AR37" s="56"/>
      <c r="AS37" s="56"/>
      <c r="AT37" s="56"/>
      <c r="AU37" s="142"/>
      <c r="AV37" s="142"/>
      <c r="AW37" s="142"/>
      <c r="AX37" s="142"/>
      <c r="AY37" s="142"/>
      <c r="AZ37" s="142"/>
      <c r="BA37" s="142"/>
      <c r="BB37" s="56"/>
      <c r="BC37" s="56"/>
      <c r="BD37" s="56"/>
      <c r="BE37" s="56"/>
      <c r="BF37" s="56"/>
      <c r="BG37" s="56"/>
      <c r="BH37" s="56"/>
      <c r="BI37" s="56"/>
      <c r="BJ37" s="56"/>
      <c r="BK37" s="56"/>
      <c r="BL37" s="56"/>
      <c r="BM37" s="56"/>
      <c r="BN37" s="56"/>
      <c r="BO37" s="56"/>
      <c r="BP37" s="56"/>
      <c r="BQ37" s="56"/>
    </row>
    <row r="38" spans="1:69" s="33" customFormat="1" ht="39" customHeight="1" thickBot="1">
      <c r="A38" s="186"/>
      <c r="B38" s="759"/>
      <c r="C38" s="734"/>
      <c r="D38" s="735"/>
      <c r="E38" s="735"/>
      <c r="F38" s="735"/>
      <c r="G38" s="736"/>
      <c r="H38" s="898" t="s">
        <v>531</v>
      </c>
      <c r="I38" s="743"/>
      <c r="J38" s="743"/>
      <c r="K38" s="743"/>
      <c r="L38" s="780"/>
      <c r="M38" s="213"/>
      <c r="N38" s="214"/>
      <c r="O38" s="214"/>
      <c r="P38" s="182"/>
      <c r="Q38" s="214"/>
      <c r="R38" s="215"/>
      <c r="S38" s="183"/>
      <c r="T38" s="215"/>
      <c r="U38" s="215"/>
      <c r="V38" s="215"/>
      <c r="W38" s="215"/>
      <c r="X38" s="183"/>
      <c r="Y38" s="216"/>
      <c r="Z38" s="216"/>
      <c r="AA38" s="184"/>
      <c r="AB38" s="216"/>
      <c r="AC38" s="217"/>
      <c r="AD38" s="217"/>
      <c r="AE38" s="217"/>
      <c r="AF38" s="185"/>
      <c r="AG38" s="218"/>
      <c r="AH38" s="141"/>
      <c r="AJ38" s="53" t="s">
        <v>375</v>
      </c>
      <c r="AK38" s="181"/>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6"/>
      <c r="BL38" s="56"/>
      <c r="BM38" s="56"/>
      <c r="BN38" s="56"/>
      <c r="BO38" s="56"/>
      <c r="BP38" s="56"/>
      <c r="BQ38" s="56"/>
    </row>
    <row r="39" spans="1:69" s="33" customFormat="1" ht="39" customHeight="1" thickBot="1">
      <c r="A39" s="186"/>
      <c r="B39" s="759"/>
      <c r="C39" s="233"/>
      <c r="D39" s="231"/>
      <c r="E39" s="231"/>
      <c r="F39" s="231"/>
      <c r="G39" s="232"/>
      <c r="H39" s="743" t="s">
        <v>344</v>
      </c>
      <c r="I39" s="743"/>
      <c r="J39" s="743"/>
      <c r="K39" s="743"/>
      <c r="L39" s="780"/>
      <c r="M39" s="915" t="str">
        <f>IF(M35="","",COUNTA(M38:AG38))</f>
        <v/>
      </c>
      <c r="N39" s="916"/>
      <c r="O39" s="916"/>
      <c r="P39" s="916"/>
      <c r="Q39" s="916"/>
      <c r="R39" s="920" t="s">
        <v>340</v>
      </c>
      <c r="S39" s="920"/>
      <c r="T39" s="921"/>
      <c r="U39" s="742" t="s">
        <v>377</v>
      </c>
      <c r="V39" s="743"/>
      <c r="W39" s="743"/>
      <c r="X39" s="743"/>
      <c r="Y39" s="743"/>
      <c r="Z39" s="743"/>
      <c r="AA39" s="780"/>
      <c r="AB39" s="917" t="str">
        <f>IF(M35="","",IF(M39&gt;AJ35,"×","○"))</f>
        <v/>
      </c>
      <c r="AC39" s="918"/>
      <c r="AD39" s="918"/>
      <c r="AE39" s="918"/>
      <c r="AF39" s="918"/>
      <c r="AG39" s="919"/>
      <c r="AH39" s="141"/>
      <c r="AJ39" s="53" t="s">
        <v>376</v>
      </c>
      <c r="AK39" s="181"/>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6"/>
      <c r="BL39" s="56"/>
      <c r="BM39" s="56"/>
      <c r="BN39" s="56"/>
      <c r="BO39" s="56"/>
      <c r="BP39" s="56"/>
      <c r="BQ39" s="56"/>
    </row>
    <row r="40" spans="1:69" ht="7.5" customHeight="1" thickBo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L40" s="66"/>
      <c r="AM40" s="66"/>
    </row>
    <row r="41" spans="1:69" ht="15.75" customHeight="1">
      <c r="A41" s="2"/>
      <c r="B41" s="2"/>
      <c r="C41" s="678" t="s">
        <v>18</v>
      </c>
      <c r="D41" s="679"/>
      <c r="E41" s="904"/>
      <c r="F41" s="905"/>
      <c r="G41" s="905"/>
      <c r="H41" s="905"/>
      <c r="I41" s="905"/>
      <c r="J41" s="905"/>
      <c r="K41" s="905"/>
      <c r="L41" s="905"/>
      <c r="M41" s="905"/>
      <c r="N41" s="905"/>
      <c r="O41" s="905"/>
      <c r="P41" s="905"/>
      <c r="Q41" s="905"/>
      <c r="R41" s="905"/>
      <c r="S41" s="905"/>
      <c r="T41" s="905"/>
      <c r="U41" s="905"/>
      <c r="V41" s="905"/>
      <c r="W41" s="905"/>
      <c r="X41" s="905"/>
      <c r="Y41" s="905"/>
      <c r="Z41" s="905"/>
      <c r="AA41" s="905"/>
      <c r="AB41" s="905"/>
      <c r="AC41" s="905"/>
      <c r="AD41" s="905"/>
      <c r="AE41" s="905"/>
      <c r="AF41" s="905"/>
      <c r="AG41" s="906"/>
      <c r="AH41" s="2"/>
      <c r="AL41" s="66"/>
      <c r="AM41" s="66"/>
    </row>
    <row r="42" spans="1:69" ht="15.75" customHeight="1">
      <c r="A42" s="2"/>
      <c r="B42" s="2"/>
      <c r="C42" s="680"/>
      <c r="D42" s="681"/>
      <c r="E42" s="907"/>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9"/>
      <c r="AH42" s="2"/>
      <c r="AJ42" s="1"/>
      <c r="AK42" s="1"/>
      <c r="AL42" s="1"/>
      <c r="AM42" s="1"/>
      <c r="AN42" s="1"/>
    </row>
    <row r="43" spans="1:69" ht="15.75" customHeight="1">
      <c r="A43" s="2"/>
      <c r="B43" s="2"/>
      <c r="C43" s="680"/>
      <c r="D43" s="681"/>
      <c r="E43" s="907"/>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9"/>
      <c r="AH43" s="2"/>
      <c r="AL43" s="66"/>
      <c r="AM43" s="66"/>
    </row>
    <row r="44" spans="1:69" ht="15.75" customHeight="1" thickBot="1">
      <c r="A44" s="2"/>
      <c r="B44" s="2"/>
      <c r="C44" s="682"/>
      <c r="D44" s="683"/>
      <c r="E44" s="910" t="str">
        <f>IF(I18="","",IF(AN18=2,AK44,IF(AN18=1,AK45,"")))</f>
        <v/>
      </c>
      <c r="F44" s="911"/>
      <c r="G44" s="911"/>
      <c r="H44" s="911"/>
      <c r="I44" s="911"/>
      <c r="J44" s="911"/>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2"/>
      <c r="AH44" s="2"/>
      <c r="AK44" s="66" t="s">
        <v>585</v>
      </c>
      <c r="AL44" s="66"/>
      <c r="AM44" s="66"/>
    </row>
    <row r="45" spans="1:69" ht="7.5" customHeight="1">
      <c r="A45" s="2"/>
      <c r="B45" s="2"/>
      <c r="C45" s="15"/>
      <c r="D45" s="15"/>
      <c r="E45" s="16"/>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
      <c r="AK45" s="66" t="s">
        <v>586</v>
      </c>
      <c r="AL45" s="66"/>
      <c r="AM45" s="66"/>
    </row>
    <row r="46" spans="1:69" ht="10.5" customHeight="1" thickBot="1">
      <c r="A46" s="2"/>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2"/>
      <c r="AL46" s="66"/>
      <c r="AM46" s="66"/>
    </row>
    <row r="47" spans="1:69" ht="11.25" customHeight="1">
      <c r="A47" s="2"/>
      <c r="B47" s="14"/>
      <c r="C47" s="14"/>
      <c r="D47" s="14"/>
      <c r="E47" s="14"/>
      <c r="F47" s="14"/>
      <c r="G47" s="14"/>
      <c r="H47" s="14"/>
      <c r="I47" s="14"/>
      <c r="J47" s="14"/>
      <c r="K47" s="14"/>
      <c r="L47" s="5"/>
      <c r="M47" s="5"/>
      <c r="N47" s="5"/>
      <c r="O47" s="5"/>
      <c r="P47" s="5"/>
      <c r="Q47" s="5"/>
      <c r="R47" s="5"/>
      <c r="S47" s="5"/>
      <c r="T47" s="5"/>
      <c r="U47" s="5"/>
      <c r="V47" s="5"/>
      <c r="W47" s="5"/>
      <c r="X47" s="5"/>
      <c r="Y47" s="5"/>
      <c r="Z47" s="5"/>
      <c r="AA47" s="5"/>
      <c r="AB47" s="5"/>
      <c r="AC47" s="5"/>
      <c r="AD47" s="5"/>
      <c r="AE47" s="5"/>
      <c r="AF47" s="5"/>
      <c r="AG47" s="5"/>
      <c r="AH47" s="2"/>
      <c r="AL47" s="66"/>
      <c r="AM47" s="66"/>
    </row>
    <row r="48" spans="1:69" ht="25.5" customHeight="1">
      <c r="A48" s="2"/>
      <c r="B48" s="667" t="s">
        <v>62</v>
      </c>
      <c r="C48" s="667"/>
      <c r="D48" s="667"/>
      <c r="E48" s="667"/>
      <c r="F48" s="667"/>
      <c r="G48" s="667"/>
      <c r="H48" s="667"/>
      <c r="I48" s="667"/>
      <c r="J48" s="667"/>
      <c r="K48" s="667"/>
      <c r="L48" s="667"/>
      <c r="M48" s="667"/>
      <c r="N48" s="2"/>
      <c r="O48" s="2"/>
      <c r="P48" s="2"/>
      <c r="Q48" s="2"/>
      <c r="R48" s="668" t="s">
        <v>66</v>
      </c>
      <c r="S48" s="669"/>
      <c r="T48" s="669"/>
      <c r="U48" s="669"/>
      <c r="V48" s="670"/>
      <c r="W48" s="675"/>
      <c r="X48" s="676"/>
      <c r="Y48" s="676"/>
      <c r="Z48" s="676"/>
      <c r="AA48" s="676"/>
      <c r="AB48" s="676"/>
      <c r="AC48" s="676"/>
      <c r="AD48" s="676"/>
      <c r="AE48" s="677"/>
      <c r="AF48" s="2"/>
      <c r="AG48" s="2"/>
      <c r="AH48" s="2"/>
      <c r="AL48" s="66"/>
      <c r="AM48" s="66"/>
    </row>
    <row r="49" spans="1:39" ht="9.75" customHeight="1">
      <c r="A49" s="2"/>
      <c r="B49" s="212"/>
      <c r="C49" s="212"/>
      <c r="D49" s="212"/>
      <c r="E49" s="212"/>
      <c r="F49" s="212"/>
      <c r="G49" s="212"/>
      <c r="H49" s="212"/>
      <c r="I49" s="212"/>
      <c r="J49" s="212"/>
      <c r="K49" s="212"/>
      <c r="L49" s="2"/>
      <c r="M49" s="2"/>
      <c r="N49" s="2"/>
      <c r="O49" s="2"/>
      <c r="P49" s="2"/>
      <c r="Q49" s="2"/>
      <c r="R49" s="2"/>
      <c r="S49" s="2"/>
      <c r="T49" s="2"/>
      <c r="U49" s="2"/>
      <c r="V49" s="2"/>
      <c r="W49" s="2"/>
      <c r="X49" s="2"/>
      <c r="Y49" s="2"/>
      <c r="Z49" s="2"/>
      <c r="AA49" s="2"/>
      <c r="AB49" s="2"/>
      <c r="AC49" s="2"/>
      <c r="AD49" s="2"/>
      <c r="AE49" s="2"/>
      <c r="AF49" s="2"/>
      <c r="AG49" s="2"/>
      <c r="AH49" s="2"/>
      <c r="AL49" s="66"/>
      <c r="AM49" s="66"/>
    </row>
    <row r="50" spans="1:39" ht="24" customHeight="1" thickBot="1">
      <c r="A50" s="2"/>
      <c r="B50" s="923" t="str">
        <f>IF(M5="","",M5)</f>
        <v>ラケットショップハマナカ新居浜店</v>
      </c>
      <c r="C50" s="923"/>
      <c r="D50" s="923"/>
      <c r="E50" s="923"/>
      <c r="F50" s="923"/>
      <c r="G50" s="923"/>
      <c r="H50" s="923"/>
      <c r="I50" s="923"/>
      <c r="J50" s="923"/>
      <c r="K50" s="923"/>
      <c r="L50" s="922" t="str">
        <f>IF(AC5="","",AC5)</f>
        <v/>
      </c>
      <c r="M50" s="922"/>
      <c r="N50" s="922"/>
      <c r="O50" s="922"/>
      <c r="P50" s="922"/>
      <c r="Q50" s="922"/>
      <c r="R50" s="922" t="s">
        <v>67</v>
      </c>
      <c r="S50" s="922"/>
      <c r="T50" s="922"/>
      <c r="U50" s="922"/>
      <c r="V50" s="2"/>
      <c r="W50" s="2"/>
      <c r="X50" s="2"/>
      <c r="Y50" s="2"/>
      <c r="Z50" s="2"/>
      <c r="AA50" s="2"/>
      <c r="AB50" s="2"/>
      <c r="AC50" s="2"/>
      <c r="AD50" s="2"/>
      <c r="AE50" s="2"/>
      <c r="AF50" s="2"/>
      <c r="AG50" s="2"/>
      <c r="AH50" s="2"/>
      <c r="AL50" s="66"/>
      <c r="AM50" s="66"/>
    </row>
    <row r="51" spans="1:39" ht="6.75" customHeight="1">
      <c r="A51" s="2"/>
      <c r="B51" s="212"/>
      <c r="C51" s="212"/>
      <c r="D51" s="212"/>
      <c r="E51" s="212"/>
      <c r="F51" s="212"/>
      <c r="G51" s="212"/>
      <c r="H51" s="212"/>
      <c r="I51" s="212"/>
      <c r="J51" s="212"/>
      <c r="K51" s="212"/>
      <c r="L51" s="2"/>
      <c r="M51" s="2"/>
      <c r="N51" s="2"/>
      <c r="O51" s="2"/>
      <c r="P51" s="2"/>
      <c r="Q51" s="2"/>
      <c r="R51" s="2"/>
      <c r="S51" s="2"/>
      <c r="T51" s="2"/>
      <c r="U51" s="2"/>
      <c r="V51" s="2"/>
      <c r="W51" s="2"/>
      <c r="X51" s="2"/>
      <c r="Y51" s="2"/>
      <c r="Z51" s="2"/>
      <c r="AA51" s="2"/>
      <c r="AB51" s="2"/>
      <c r="AC51" s="2"/>
      <c r="AD51" s="2"/>
      <c r="AE51" s="2"/>
      <c r="AF51" s="2"/>
      <c r="AG51" s="2"/>
      <c r="AH51" s="2"/>
      <c r="AL51" s="66"/>
      <c r="AM51" s="66"/>
    </row>
    <row r="52" spans="1:39" ht="29.25" customHeight="1">
      <c r="A52" s="2"/>
      <c r="B52" s="894" t="s">
        <v>20</v>
      </c>
      <c r="C52" s="895"/>
      <c r="D52" s="895"/>
      <c r="E52" s="895"/>
      <c r="F52" s="685"/>
      <c r="G52" s="686"/>
      <c r="H52" s="686"/>
      <c r="I52" s="686"/>
      <c r="J52" s="686"/>
      <c r="K52" s="686"/>
      <c r="L52" s="687"/>
      <c r="M52" s="688" t="s">
        <v>21</v>
      </c>
      <c r="N52" s="688"/>
      <c r="O52" s="688"/>
      <c r="P52" s="688"/>
      <c r="Q52" s="688"/>
      <c r="R52" s="685"/>
      <c r="S52" s="686"/>
      <c r="T52" s="686"/>
      <c r="U52" s="686"/>
      <c r="V52" s="686"/>
      <c r="W52" s="686"/>
      <c r="X52" s="686"/>
      <c r="Y52" s="687"/>
      <c r="Z52" s="2"/>
      <c r="AA52" s="2"/>
      <c r="AB52" s="2"/>
      <c r="AC52" s="2"/>
      <c r="AD52" s="2"/>
      <c r="AE52" s="2"/>
      <c r="AF52" s="2"/>
      <c r="AG52" s="2"/>
      <c r="AH52" s="2"/>
      <c r="AL52" s="66"/>
      <c r="AM52" s="66"/>
    </row>
    <row r="53" spans="1:39" ht="8.25" customHeight="1">
      <c r="A53" s="2"/>
      <c r="B53" s="18"/>
      <c r="C53" s="18"/>
      <c r="D53" s="18"/>
      <c r="E53" s="18"/>
      <c r="F53" s="19"/>
      <c r="G53" s="19"/>
      <c r="H53" s="19"/>
      <c r="I53" s="19"/>
      <c r="J53" s="19"/>
      <c r="K53" s="19"/>
      <c r="L53" s="19"/>
      <c r="M53" s="20"/>
      <c r="N53" s="20"/>
      <c r="O53" s="20"/>
      <c r="P53" s="20"/>
      <c r="Q53" s="20"/>
      <c r="R53" s="19"/>
      <c r="S53" s="19"/>
      <c r="T53" s="19"/>
      <c r="U53" s="19"/>
      <c r="V53" s="19"/>
      <c r="W53" s="19"/>
      <c r="X53" s="19"/>
      <c r="Y53" s="19"/>
      <c r="Z53" s="5"/>
      <c r="AA53" s="5"/>
      <c r="AB53" s="5"/>
      <c r="AC53" s="5"/>
      <c r="AD53" s="5"/>
      <c r="AE53" s="5"/>
      <c r="AF53" s="5"/>
      <c r="AG53" s="5"/>
      <c r="AH53" s="2"/>
      <c r="AL53" s="66"/>
      <c r="AM53" s="66"/>
    </row>
    <row r="54" spans="1:39" ht="24" customHeight="1">
      <c r="A54" s="2"/>
      <c r="B54" s="689" t="s">
        <v>65</v>
      </c>
      <c r="C54" s="690"/>
      <c r="D54" s="690"/>
      <c r="E54" s="690"/>
      <c r="F54" s="693"/>
      <c r="G54" s="694"/>
      <c r="H54" s="694"/>
      <c r="I54" s="694"/>
      <c r="J54" s="694"/>
      <c r="K54" s="694"/>
      <c r="L54" s="695"/>
      <c r="M54" s="690" t="s">
        <v>64</v>
      </c>
      <c r="N54" s="690"/>
      <c r="O54" s="690"/>
      <c r="P54" s="690"/>
      <c r="Q54" s="690"/>
      <c r="R54" s="693"/>
      <c r="S54" s="694"/>
      <c r="T54" s="694"/>
      <c r="U54" s="694"/>
      <c r="V54" s="694"/>
      <c r="W54" s="694"/>
      <c r="X54" s="694"/>
      <c r="Y54" s="695"/>
      <c r="Z54" s="2"/>
      <c r="AA54" s="2"/>
      <c r="AB54" s="2"/>
      <c r="AC54" s="2"/>
      <c r="AD54" s="2"/>
      <c r="AE54" s="2"/>
      <c r="AF54" s="2"/>
      <c r="AG54" s="2"/>
      <c r="AH54" s="2"/>
      <c r="AL54" s="66"/>
      <c r="AM54" s="66"/>
    </row>
    <row r="55" spans="1:39" ht="19.5" customHeight="1">
      <c r="A55" s="2"/>
      <c r="B55" s="691"/>
      <c r="C55" s="692"/>
      <c r="D55" s="692"/>
      <c r="E55" s="692"/>
      <c r="F55" s="696"/>
      <c r="G55" s="697"/>
      <c r="H55" s="697"/>
      <c r="I55" s="697"/>
      <c r="J55" s="697"/>
      <c r="K55" s="697"/>
      <c r="L55" s="698"/>
      <c r="M55" s="692"/>
      <c r="N55" s="692"/>
      <c r="O55" s="692"/>
      <c r="P55" s="692"/>
      <c r="Q55" s="692"/>
      <c r="R55" s="696"/>
      <c r="S55" s="697"/>
      <c r="T55" s="697"/>
      <c r="U55" s="697"/>
      <c r="V55" s="697"/>
      <c r="W55" s="697"/>
      <c r="X55" s="697"/>
      <c r="Y55" s="698"/>
      <c r="Z55" s="2"/>
      <c r="AA55" s="2"/>
      <c r="AB55" s="2"/>
      <c r="AC55" s="2"/>
      <c r="AD55" s="2"/>
      <c r="AE55" s="2"/>
      <c r="AF55" s="2"/>
      <c r="AG55" s="2"/>
      <c r="AH55" s="2"/>
      <c r="AL55" s="66"/>
      <c r="AM55" s="66"/>
    </row>
    <row r="56" spans="1:39" ht="6.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L56" s="66"/>
      <c r="AM56" s="66"/>
    </row>
    <row r="57" spans="1:39" ht="15" customHeight="1">
      <c r="A57" s="2"/>
      <c r="B57" s="882" t="s">
        <v>22</v>
      </c>
      <c r="C57" s="885"/>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6"/>
      <c r="AF57" s="886"/>
      <c r="AG57" s="887"/>
      <c r="AH57" s="2"/>
      <c r="AL57" s="66"/>
      <c r="AM57" s="66"/>
    </row>
    <row r="58" spans="1:39" ht="15" customHeight="1">
      <c r="A58" s="2"/>
      <c r="B58" s="883"/>
      <c r="C58" s="888"/>
      <c r="D58" s="889"/>
      <c r="E58" s="889"/>
      <c r="F58" s="889"/>
      <c r="G58" s="889"/>
      <c r="H58" s="889"/>
      <c r="I58" s="889"/>
      <c r="J58" s="889"/>
      <c r="K58" s="889"/>
      <c r="L58" s="889"/>
      <c r="M58" s="889"/>
      <c r="N58" s="889"/>
      <c r="O58" s="889"/>
      <c r="P58" s="889"/>
      <c r="Q58" s="889"/>
      <c r="R58" s="889"/>
      <c r="S58" s="889"/>
      <c r="T58" s="889"/>
      <c r="U58" s="889"/>
      <c r="V58" s="889"/>
      <c r="W58" s="889"/>
      <c r="X58" s="889"/>
      <c r="Y58" s="889"/>
      <c r="Z58" s="889"/>
      <c r="AA58" s="889"/>
      <c r="AB58" s="889"/>
      <c r="AC58" s="889"/>
      <c r="AD58" s="889"/>
      <c r="AE58" s="889"/>
      <c r="AF58" s="889"/>
      <c r="AG58" s="890"/>
      <c r="AH58" s="2"/>
      <c r="AL58" s="66"/>
      <c r="AM58" s="66"/>
    </row>
    <row r="59" spans="1:39" ht="15" customHeight="1">
      <c r="A59" s="2"/>
      <c r="B59" s="883"/>
      <c r="C59" s="888"/>
      <c r="D59" s="889"/>
      <c r="E59" s="889"/>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90"/>
      <c r="AH59" s="2"/>
      <c r="AL59" s="66"/>
      <c r="AM59" s="66"/>
    </row>
    <row r="60" spans="1:39" ht="15" customHeight="1" thickBot="1">
      <c r="A60" s="2"/>
      <c r="B60" s="884"/>
      <c r="C60" s="891"/>
      <c r="D60" s="892"/>
      <c r="E60" s="892"/>
      <c r="F60" s="892"/>
      <c r="G60" s="892"/>
      <c r="H60" s="892"/>
      <c r="I60" s="892"/>
      <c r="J60" s="892"/>
      <c r="K60" s="892"/>
      <c r="L60" s="892"/>
      <c r="M60" s="892"/>
      <c r="N60" s="892"/>
      <c r="O60" s="892"/>
      <c r="P60" s="892"/>
      <c r="Q60" s="892"/>
      <c r="R60" s="892"/>
      <c r="S60" s="892"/>
      <c r="T60" s="892"/>
      <c r="U60" s="892"/>
      <c r="V60" s="892"/>
      <c r="W60" s="892"/>
      <c r="X60" s="892"/>
      <c r="Y60" s="892"/>
      <c r="Z60" s="892"/>
      <c r="AA60" s="892"/>
      <c r="AB60" s="892"/>
      <c r="AC60" s="892"/>
      <c r="AD60" s="892"/>
      <c r="AE60" s="892"/>
      <c r="AF60" s="892"/>
      <c r="AG60" s="893"/>
      <c r="AH60" s="2"/>
      <c r="AL60" s="66"/>
      <c r="AM60" s="66"/>
    </row>
    <row r="61" spans="1:39" ht="19.5" hidden="1" customHeight="1">
      <c r="AL61" s="66"/>
      <c r="AM61" s="66"/>
    </row>
    <row r="62" spans="1:39" ht="19.5" hidden="1" customHeight="1">
      <c r="AL62" s="66"/>
      <c r="AM62" s="66"/>
    </row>
    <row r="63" spans="1:39" ht="19.5" hidden="1" customHeight="1">
      <c r="AL63" s="66"/>
      <c r="AM63" s="66"/>
    </row>
    <row r="64" spans="1:39" ht="19.5" hidden="1" customHeight="1">
      <c r="A64" s="31"/>
      <c r="B64" s="31"/>
      <c r="C64" s="31"/>
      <c r="D64" s="31"/>
      <c r="E64" s="31"/>
      <c r="F64" s="31"/>
      <c r="G64" s="31"/>
      <c r="AL64" s="66"/>
      <c r="AM64" s="66"/>
    </row>
    <row r="65" spans="1:69" ht="19.5" hidden="1" customHeight="1">
      <c r="A65" s="53"/>
      <c r="B65" s="53"/>
      <c r="C65" s="53"/>
      <c r="D65" s="53"/>
      <c r="E65" s="53"/>
      <c r="F65" s="31"/>
      <c r="G65" s="31"/>
      <c r="AK65" s="75" t="s">
        <v>190</v>
      </c>
      <c r="AL65" s="66"/>
      <c r="AM65" s="66"/>
    </row>
    <row r="66" spans="1:69" ht="19.5" hidden="1" customHeight="1">
      <c r="A66" s="53"/>
      <c r="B66" s="53"/>
      <c r="C66" s="53"/>
      <c r="D66" s="53"/>
      <c r="E66" s="53"/>
      <c r="F66" s="31"/>
      <c r="G66" s="31"/>
      <c r="AK66" s="75" t="s">
        <v>32</v>
      </c>
      <c r="AL66" s="66"/>
      <c r="AM66" s="66"/>
    </row>
    <row r="67" spans="1:69" ht="19.5" hidden="1" customHeight="1">
      <c r="A67" s="53"/>
      <c r="B67" s="53"/>
      <c r="C67" s="53"/>
      <c r="D67" s="53"/>
      <c r="E67" s="53"/>
      <c r="F67" s="31"/>
      <c r="G67" s="31"/>
      <c r="AK67" s="75" t="s">
        <v>33</v>
      </c>
      <c r="AL67" s="66"/>
      <c r="AM67" s="66"/>
    </row>
    <row r="68" spans="1:69" ht="19.5" hidden="1" customHeight="1">
      <c r="A68" s="53"/>
      <c r="B68" s="53"/>
      <c r="C68" s="53"/>
      <c r="D68" s="53"/>
      <c r="E68" s="53"/>
      <c r="F68" s="31"/>
      <c r="G68" s="31"/>
      <c r="AL68" s="66"/>
      <c r="AM68" s="66"/>
    </row>
    <row r="69" spans="1:69" ht="19.5" hidden="1" customHeight="1" thickBot="1">
      <c r="A69" s="53"/>
      <c r="B69" s="53"/>
      <c r="C69" s="53"/>
      <c r="D69" s="53"/>
      <c r="E69" s="53"/>
      <c r="F69" s="31"/>
      <c r="G69" s="31"/>
      <c r="AK69" s="72"/>
      <c r="AL69" s="66"/>
      <c r="AM69" s="66"/>
      <c r="AO69" s="72"/>
    </row>
    <row r="70" spans="1:69" ht="19.5" hidden="1" customHeight="1" thickBot="1">
      <c r="A70" s="53"/>
      <c r="B70" s="53"/>
      <c r="C70" s="53"/>
      <c r="D70" s="53"/>
      <c r="E70" s="53"/>
      <c r="F70" s="31"/>
      <c r="G70" s="31"/>
      <c r="AK70" s="72"/>
      <c r="AL70" s="66"/>
      <c r="AM70" s="66"/>
      <c r="AO70" s="72"/>
      <c r="AQ70" s="671" t="s">
        <v>163</v>
      </c>
      <c r="AR70" s="711" t="s">
        <v>197</v>
      </c>
      <c r="AS70" s="711" t="s">
        <v>198</v>
      </c>
      <c r="AT70" s="713" t="s">
        <v>257</v>
      </c>
      <c r="AU70" s="709" t="s">
        <v>196</v>
      </c>
      <c r="AV70" s="705" t="s">
        <v>166</v>
      </c>
      <c r="AW70" s="707" t="s">
        <v>167</v>
      </c>
      <c r="AX70" s="701" t="s">
        <v>199</v>
      </c>
      <c r="AY70" s="702"/>
      <c r="AZ70" s="705" t="s">
        <v>168</v>
      </c>
      <c r="BA70" s="702"/>
      <c r="BB70" s="699" t="s">
        <v>195</v>
      </c>
      <c r="BC70" s="699"/>
      <c r="BD70" s="699"/>
      <c r="BE70" s="699"/>
      <c r="BF70" s="699"/>
      <c r="BG70" s="699"/>
      <c r="BH70" s="699"/>
      <c r="BI70" s="699"/>
      <c r="BJ70" s="699"/>
      <c r="BK70" s="699"/>
      <c r="BL70" s="700"/>
    </row>
    <row r="71" spans="1:69" ht="19.5" hidden="1" customHeight="1" thickBot="1">
      <c r="A71" s="53"/>
      <c r="B71" s="53"/>
      <c r="C71" s="53"/>
      <c r="D71" s="53"/>
      <c r="E71" s="53"/>
      <c r="F71" s="31"/>
      <c r="G71" s="31"/>
      <c r="AK71" s="72"/>
      <c r="AL71" s="143" t="s">
        <v>163</v>
      </c>
      <c r="AM71" s="143" t="s">
        <v>164</v>
      </c>
      <c r="AN71" s="143" t="s">
        <v>165</v>
      </c>
      <c r="AO71" s="72"/>
      <c r="AQ71" s="673"/>
      <c r="AR71" s="712"/>
      <c r="AS71" s="712"/>
      <c r="AT71" s="714"/>
      <c r="AU71" s="710"/>
      <c r="AV71" s="706"/>
      <c r="AW71" s="708"/>
      <c r="AX71" s="703"/>
      <c r="AY71" s="704"/>
      <c r="AZ71" s="706"/>
      <c r="BA71" s="704"/>
      <c r="BB71" s="76" t="s">
        <v>169</v>
      </c>
      <c r="BC71" s="77" t="s">
        <v>170</v>
      </c>
      <c r="BD71" s="77" t="s">
        <v>171</v>
      </c>
      <c r="BE71" s="77" t="s">
        <v>172</v>
      </c>
      <c r="BF71" s="77" t="s">
        <v>173</v>
      </c>
      <c r="BG71" s="77" t="s">
        <v>174</v>
      </c>
      <c r="BH71" s="77" t="s">
        <v>175</v>
      </c>
      <c r="BI71" s="77" t="s">
        <v>176</v>
      </c>
      <c r="BJ71" s="77" t="s">
        <v>177</v>
      </c>
      <c r="BK71" s="77" t="s">
        <v>178</v>
      </c>
      <c r="BL71" s="78" t="s">
        <v>179</v>
      </c>
      <c r="BM71" s="79"/>
      <c r="BN71" s="75" t="s">
        <v>180</v>
      </c>
      <c r="BO71" s="143" t="s">
        <v>182</v>
      </c>
      <c r="BP71" s="143" t="s">
        <v>180</v>
      </c>
      <c r="BQ71" s="143" t="s">
        <v>181</v>
      </c>
    </row>
    <row r="72" spans="1:69" ht="19.5" hidden="1" customHeight="1">
      <c r="A72" s="53"/>
      <c r="B72" s="53"/>
      <c r="C72" s="53"/>
      <c r="D72" s="53"/>
      <c r="E72" s="53"/>
      <c r="F72" s="31"/>
      <c r="G72" s="31"/>
      <c r="AK72" s="72"/>
      <c r="AL72" s="75" t="s">
        <v>345</v>
      </c>
      <c r="AM72" s="75" t="s">
        <v>485</v>
      </c>
      <c r="AN72" s="75">
        <v>1</v>
      </c>
      <c r="AO72" s="72"/>
      <c r="AQ72" s="896" t="s">
        <v>258</v>
      </c>
      <c r="AR72" s="80">
        <v>1</v>
      </c>
      <c r="AS72" s="80" t="s">
        <v>85</v>
      </c>
      <c r="AT72" s="81">
        <v>0</v>
      </c>
      <c r="AU72" s="82" t="str">
        <f t="shared" ref="AU72:AU83" si="0">AR72&amp;AS72&amp;AT72</f>
        <v>1A0</v>
      </c>
      <c r="AV72" s="118" t="s">
        <v>42</v>
      </c>
      <c r="AW72" s="93" t="s">
        <v>56</v>
      </c>
      <c r="AX72" s="207">
        <v>240</v>
      </c>
      <c r="AY72" s="84">
        <v>265</v>
      </c>
      <c r="AZ72" s="118">
        <v>270</v>
      </c>
      <c r="BA72" s="93">
        <v>280</v>
      </c>
      <c r="BB72" s="207"/>
      <c r="BC72" s="83"/>
      <c r="BD72" s="104" t="s">
        <v>137</v>
      </c>
      <c r="BE72" s="104" t="s">
        <v>137</v>
      </c>
      <c r="BF72" s="104" t="s">
        <v>137</v>
      </c>
      <c r="BG72" s="104" t="s">
        <v>137</v>
      </c>
      <c r="BH72" s="104" t="s">
        <v>137</v>
      </c>
      <c r="BI72" s="104" t="s">
        <v>137</v>
      </c>
      <c r="BJ72" s="60" t="s">
        <v>135</v>
      </c>
      <c r="BK72" s="60" t="s">
        <v>135</v>
      </c>
      <c r="BL72" s="132" t="s">
        <v>135</v>
      </c>
      <c r="BM72" s="72"/>
      <c r="BN72" s="75" t="s">
        <v>46</v>
      </c>
      <c r="BO72" s="143">
        <v>1</v>
      </c>
      <c r="BP72" s="143" t="s">
        <v>45</v>
      </c>
      <c r="BQ72" s="143" t="s">
        <v>68</v>
      </c>
    </row>
    <row r="73" spans="1:69" ht="19.5" hidden="1" customHeight="1">
      <c r="A73" s="53"/>
      <c r="B73" s="53"/>
      <c r="C73" s="53"/>
      <c r="D73" s="53"/>
      <c r="E73" s="53"/>
      <c r="F73" s="31"/>
      <c r="G73" s="31"/>
      <c r="AK73" s="72"/>
      <c r="AL73" s="75" t="s">
        <v>346</v>
      </c>
      <c r="AM73" s="75" t="s">
        <v>485</v>
      </c>
      <c r="AN73" s="75">
        <v>2</v>
      </c>
      <c r="AO73" s="72"/>
      <c r="AQ73" s="672"/>
      <c r="AR73" s="143">
        <v>1</v>
      </c>
      <c r="AS73" s="143" t="s">
        <v>86</v>
      </c>
      <c r="AT73" s="85">
        <v>0</v>
      </c>
      <c r="AU73" s="86" t="str">
        <f t="shared" si="0"/>
        <v>1B0</v>
      </c>
      <c r="AV73" s="119" t="s">
        <v>44</v>
      </c>
      <c r="AW73" s="85" t="s">
        <v>56</v>
      </c>
      <c r="AX73" s="205">
        <v>235</v>
      </c>
      <c r="AY73" s="88">
        <v>260</v>
      </c>
      <c r="AZ73" s="119">
        <v>265</v>
      </c>
      <c r="BA73" s="85">
        <v>280</v>
      </c>
      <c r="BB73" s="205"/>
      <c r="BC73" s="105" t="s">
        <v>137</v>
      </c>
      <c r="BD73" s="105" t="s">
        <v>137</v>
      </c>
      <c r="BE73" s="105" t="s">
        <v>137</v>
      </c>
      <c r="BF73" s="105" t="s">
        <v>137</v>
      </c>
      <c r="BG73" s="105" t="s">
        <v>137</v>
      </c>
      <c r="BH73" s="105" t="s">
        <v>137</v>
      </c>
      <c r="BI73" s="57" t="s">
        <v>135</v>
      </c>
      <c r="BJ73" s="57" t="s">
        <v>135</v>
      </c>
      <c r="BK73" s="57" t="s">
        <v>135</v>
      </c>
      <c r="BL73" s="133" t="s">
        <v>135</v>
      </c>
      <c r="BM73" s="72"/>
      <c r="BN73" s="75" t="s">
        <v>44</v>
      </c>
      <c r="BO73" s="143">
        <v>2</v>
      </c>
      <c r="BP73" s="143" t="s">
        <v>43</v>
      </c>
      <c r="BQ73" s="143" t="s">
        <v>69</v>
      </c>
    </row>
    <row r="74" spans="1:69" ht="19.5" hidden="1" customHeight="1" thickBot="1">
      <c r="A74" s="53"/>
      <c r="B74" s="53"/>
      <c r="C74" s="53"/>
      <c r="D74" s="53"/>
      <c r="E74" s="53"/>
      <c r="F74" s="31"/>
      <c r="G74" s="31"/>
      <c r="AK74" s="72"/>
      <c r="AL74" s="75" t="s">
        <v>347</v>
      </c>
      <c r="AM74" s="75" t="s">
        <v>485</v>
      </c>
      <c r="AN74" s="75">
        <v>3</v>
      </c>
      <c r="AO74" s="72"/>
      <c r="AQ74" s="684"/>
      <c r="AR74" s="89">
        <v>1</v>
      </c>
      <c r="AS74" s="89" t="s">
        <v>87</v>
      </c>
      <c r="AT74" s="90">
        <v>0</v>
      </c>
      <c r="AU74" s="91" t="str">
        <f t="shared" si="0"/>
        <v>1C0</v>
      </c>
      <c r="AV74" s="120" t="s">
        <v>46</v>
      </c>
      <c r="AW74" s="90" t="s">
        <v>179</v>
      </c>
      <c r="AX74" s="206">
        <v>230</v>
      </c>
      <c r="AY74" s="92">
        <v>255</v>
      </c>
      <c r="AZ74" s="120">
        <v>260</v>
      </c>
      <c r="BA74" s="129">
        <v>280</v>
      </c>
      <c r="BB74" s="110" t="s">
        <v>137</v>
      </c>
      <c r="BC74" s="108" t="s">
        <v>137</v>
      </c>
      <c r="BD74" s="108" t="s">
        <v>137</v>
      </c>
      <c r="BE74" s="108" t="s">
        <v>137</v>
      </c>
      <c r="BF74" s="108" t="s">
        <v>137</v>
      </c>
      <c r="BG74" s="108" t="s">
        <v>137</v>
      </c>
      <c r="BH74" s="62" t="s">
        <v>135</v>
      </c>
      <c r="BI74" s="62" t="s">
        <v>135</v>
      </c>
      <c r="BJ74" s="130" t="s">
        <v>135</v>
      </c>
      <c r="BK74" s="130" t="s">
        <v>135</v>
      </c>
      <c r="BL74" s="131" t="s">
        <v>135</v>
      </c>
      <c r="BM74" s="72"/>
      <c r="BN74" s="75" t="s">
        <v>42</v>
      </c>
      <c r="BO74" s="143">
        <v>3</v>
      </c>
      <c r="BP74" s="143" t="s">
        <v>41</v>
      </c>
      <c r="BQ74" s="143" t="s">
        <v>70</v>
      </c>
    </row>
    <row r="75" spans="1:69" ht="19.5" hidden="1" customHeight="1">
      <c r="A75" s="53"/>
      <c r="B75" s="53"/>
      <c r="C75" s="53"/>
      <c r="D75" s="53"/>
      <c r="E75" s="53"/>
      <c r="F75" s="31"/>
      <c r="G75" s="31"/>
      <c r="AK75" s="72"/>
      <c r="AL75" s="75" t="s">
        <v>486</v>
      </c>
      <c r="AM75" s="75" t="s">
        <v>494</v>
      </c>
      <c r="AN75" s="75">
        <v>4</v>
      </c>
      <c r="AO75" s="72"/>
      <c r="AQ75" s="671" t="s">
        <v>259</v>
      </c>
      <c r="AR75" s="83">
        <v>2</v>
      </c>
      <c r="AS75" s="83" t="s">
        <v>85</v>
      </c>
      <c r="AT75" s="93">
        <v>0</v>
      </c>
      <c r="AU75" s="94" t="str">
        <f t="shared" si="0"/>
        <v>2A0</v>
      </c>
      <c r="AV75" s="118" t="s">
        <v>42</v>
      </c>
      <c r="AW75" s="93" t="s">
        <v>56</v>
      </c>
      <c r="AX75" s="207">
        <v>240</v>
      </c>
      <c r="AY75" s="84">
        <v>265</v>
      </c>
      <c r="AZ75" s="118">
        <v>270</v>
      </c>
      <c r="BA75" s="93">
        <v>280</v>
      </c>
      <c r="BB75" s="207"/>
      <c r="BC75" s="83"/>
      <c r="BD75" s="136" t="s">
        <v>137</v>
      </c>
      <c r="BE75" s="104" t="s">
        <v>137</v>
      </c>
      <c r="BF75" s="104" t="s">
        <v>137</v>
      </c>
      <c r="BG75" s="104" t="s">
        <v>137</v>
      </c>
      <c r="BH75" s="104" t="s">
        <v>137</v>
      </c>
      <c r="BI75" s="104" t="s">
        <v>137</v>
      </c>
      <c r="BJ75" s="60" t="s">
        <v>135</v>
      </c>
      <c r="BK75" s="60" t="s">
        <v>135</v>
      </c>
      <c r="BL75" s="61" t="s">
        <v>135</v>
      </c>
      <c r="BM75" s="72"/>
      <c r="BN75" s="75" t="s">
        <v>48</v>
      </c>
      <c r="BO75" s="143">
        <v>4</v>
      </c>
      <c r="BP75" s="143" t="s">
        <v>47</v>
      </c>
      <c r="BQ75" s="143" t="s">
        <v>71</v>
      </c>
    </row>
    <row r="76" spans="1:69" ht="19.5" hidden="1" customHeight="1">
      <c r="A76" s="53"/>
      <c r="B76" s="53"/>
      <c r="C76" s="53"/>
      <c r="D76" s="53"/>
      <c r="E76" s="53"/>
      <c r="F76" s="31"/>
      <c r="G76" s="31"/>
      <c r="AK76" s="72"/>
      <c r="AL76" s="75" t="s">
        <v>574</v>
      </c>
      <c r="AM76" s="75" t="s">
        <v>571</v>
      </c>
      <c r="AN76" s="75">
        <v>5</v>
      </c>
      <c r="AO76" s="72"/>
      <c r="AQ76" s="672"/>
      <c r="AR76" s="143">
        <v>2</v>
      </c>
      <c r="AS76" s="143" t="s">
        <v>86</v>
      </c>
      <c r="AT76" s="85">
        <v>0</v>
      </c>
      <c r="AU76" s="86" t="str">
        <f t="shared" si="0"/>
        <v>2B0</v>
      </c>
      <c r="AV76" s="119" t="s">
        <v>44</v>
      </c>
      <c r="AW76" s="85" t="s">
        <v>179</v>
      </c>
      <c r="AX76" s="205">
        <v>235</v>
      </c>
      <c r="AY76" s="88">
        <v>260</v>
      </c>
      <c r="AZ76" s="119">
        <v>265</v>
      </c>
      <c r="BA76" s="85">
        <v>280</v>
      </c>
      <c r="BB76" s="205"/>
      <c r="BC76" s="135" t="s">
        <v>137</v>
      </c>
      <c r="BD76" s="109" t="s">
        <v>137</v>
      </c>
      <c r="BE76" s="105" t="s">
        <v>137</v>
      </c>
      <c r="BF76" s="105" t="s">
        <v>137</v>
      </c>
      <c r="BG76" s="105" t="s">
        <v>137</v>
      </c>
      <c r="BH76" s="105" t="s">
        <v>137</v>
      </c>
      <c r="BI76" s="57" t="s">
        <v>135</v>
      </c>
      <c r="BJ76" s="57" t="s">
        <v>135</v>
      </c>
      <c r="BK76" s="57" t="s">
        <v>135</v>
      </c>
      <c r="BL76" s="133" t="s">
        <v>135</v>
      </c>
      <c r="BM76" s="72"/>
      <c r="BN76" s="75" t="s">
        <v>63</v>
      </c>
      <c r="BO76" s="143">
        <v>5</v>
      </c>
      <c r="BP76" s="143" t="s">
        <v>59</v>
      </c>
      <c r="BQ76" s="143" t="s">
        <v>72</v>
      </c>
    </row>
    <row r="77" spans="1:69" ht="19.5" hidden="1" customHeight="1" thickBot="1">
      <c r="A77" s="53"/>
      <c r="B77" s="53"/>
      <c r="C77" s="53"/>
      <c r="D77" s="53"/>
      <c r="E77" s="53"/>
      <c r="F77" s="31"/>
      <c r="G77" s="31"/>
      <c r="AK77" s="72"/>
      <c r="AL77" s="75" t="s">
        <v>575</v>
      </c>
      <c r="AM77" s="75" t="s">
        <v>571</v>
      </c>
      <c r="AN77" s="75">
        <v>6</v>
      </c>
      <c r="AO77" s="72"/>
      <c r="AQ77" s="673"/>
      <c r="AR77" s="95">
        <v>2</v>
      </c>
      <c r="AS77" s="95" t="s">
        <v>87</v>
      </c>
      <c r="AT77" s="129">
        <v>0</v>
      </c>
      <c r="AU77" s="96" t="str">
        <f t="shared" si="0"/>
        <v>2C0</v>
      </c>
      <c r="AV77" s="121" t="s">
        <v>46</v>
      </c>
      <c r="AW77" s="129" t="s">
        <v>179</v>
      </c>
      <c r="AX77" s="208">
        <v>230</v>
      </c>
      <c r="AY77" s="97">
        <v>255</v>
      </c>
      <c r="AZ77" s="121">
        <v>260</v>
      </c>
      <c r="BA77" s="129">
        <v>280</v>
      </c>
      <c r="BB77" s="137" t="s">
        <v>137</v>
      </c>
      <c r="BC77" s="134" t="s">
        <v>137</v>
      </c>
      <c r="BD77" s="108" t="s">
        <v>137</v>
      </c>
      <c r="BE77" s="108" t="s">
        <v>137</v>
      </c>
      <c r="BF77" s="108" t="s">
        <v>137</v>
      </c>
      <c r="BG77" s="108" t="s">
        <v>137</v>
      </c>
      <c r="BH77" s="62" t="s">
        <v>135</v>
      </c>
      <c r="BI77" s="62" t="s">
        <v>135</v>
      </c>
      <c r="BJ77" s="62" t="s">
        <v>135</v>
      </c>
      <c r="BK77" s="130" t="s">
        <v>135</v>
      </c>
      <c r="BL77" s="131" t="s">
        <v>135</v>
      </c>
      <c r="BM77" s="72"/>
      <c r="BN77" s="75" t="s">
        <v>52</v>
      </c>
      <c r="BO77" s="143">
        <v>6</v>
      </c>
      <c r="BP77" s="143" t="s">
        <v>51</v>
      </c>
      <c r="BQ77" s="143" t="s">
        <v>73</v>
      </c>
    </row>
    <row r="78" spans="1:69" ht="19.5" hidden="1" customHeight="1">
      <c r="A78" s="53"/>
      <c r="B78" s="53"/>
      <c r="C78" s="53"/>
      <c r="D78" s="53"/>
      <c r="E78" s="53"/>
      <c r="F78" s="31"/>
      <c r="G78" s="31"/>
      <c r="AK78" s="72"/>
      <c r="AL78" s="75" t="s">
        <v>348</v>
      </c>
      <c r="AM78" s="75" t="s">
        <v>615</v>
      </c>
      <c r="AN78" s="75">
        <v>7</v>
      </c>
      <c r="AO78" s="72"/>
      <c r="AQ78" s="674" t="s">
        <v>260</v>
      </c>
      <c r="AR78" s="83">
        <v>3</v>
      </c>
      <c r="AS78" s="83" t="s">
        <v>85</v>
      </c>
      <c r="AT78" s="93">
        <v>2</v>
      </c>
      <c r="AU78" s="94" t="str">
        <f t="shared" si="0"/>
        <v>3A2</v>
      </c>
      <c r="AV78" s="118" t="s">
        <v>42</v>
      </c>
      <c r="AW78" s="93" t="s">
        <v>218</v>
      </c>
      <c r="AX78" s="207">
        <v>240</v>
      </c>
      <c r="AY78" s="84">
        <v>240</v>
      </c>
      <c r="AZ78" s="118"/>
      <c r="BA78" s="93"/>
      <c r="BB78" s="204"/>
      <c r="BC78" s="80"/>
      <c r="BD78" s="109" t="s">
        <v>137</v>
      </c>
      <c r="BE78" s="80"/>
      <c r="BF78" s="80"/>
      <c r="BG78" s="80"/>
      <c r="BH78" s="80"/>
      <c r="BI78" s="80"/>
      <c r="BJ78" s="80"/>
      <c r="BK78" s="80"/>
      <c r="BL78" s="98"/>
      <c r="BM78" s="72"/>
      <c r="BN78" s="75" t="s">
        <v>61</v>
      </c>
      <c r="BO78" s="143">
        <v>7</v>
      </c>
      <c r="BP78" s="143" t="s">
        <v>60</v>
      </c>
      <c r="BQ78" s="143" t="s">
        <v>74</v>
      </c>
    </row>
    <row r="79" spans="1:69" ht="19.5" hidden="1" customHeight="1">
      <c r="A79" s="53"/>
      <c r="B79" s="53"/>
      <c r="C79" s="53"/>
      <c r="D79" s="53"/>
      <c r="E79" s="53"/>
      <c r="F79" s="31"/>
      <c r="G79" s="31"/>
      <c r="AK79" s="72"/>
      <c r="AL79" s="75" t="s">
        <v>349</v>
      </c>
      <c r="AM79" s="75" t="s">
        <v>615</v>
      </c>
      <c r="AN79" s="75">
        <v>8</v>
      </c>
      <c r="AO79" s="72"/>
      <c r="AQ79" s="672"/>
      <c r="AR79" s="143">
        <v>3</v>
      </c>
      <c r="AS79" s="143" t="s">
        <v>86</v>
      </c>
      <c r="AT79" s="85">
        <v>2</v>
      </c>
      <c r="AU79" s="86" t="str">
        <f t="shared" si="0"/>
        <v>3B2</v>
      </c>
      <c r="AV79" s="119" t="s">
        <v>44</v>
      </c>
      <c r="AW79" s="85" t="s">
        <v>42</v>
      </c>
      <c r="AX79" s="205">
        <v>235</v>
      </c>
      <c r="AY79" s="88">
        <v>240</v>
      </c>
      <c r="AZ79" s="119"/>
      <c r="BA79" s="85"/>
      <c r="BB79" s="205"/>
      <c r="BC79" s="105" t="s">
        <v>137</v>
      </c>
      <c r="BD79" s="105" t="s">
        <v>137</v>
      </c>
      <c r="BE79" s="143"/>
      <c r="BF79" s="143"/>
      <c r="BG79" s="143"/>
      <c r="BH79" s="143"/>
      <c r="BI79" s="143"/>
      <c r="BJ79" s="143"/>
      <c r="BK79" s="143"/>
      <c r="BL79" s="88"/>
      <c r="BM79" s="72"/>
      <c r="BN79" s="75" t="s">
        <v>50</v>
      </c>
      <c r="BO79" s="143">
        <v>8</v>
      </c>
      <c r="BP79" s="143" t="s">
        <v>49</v>
      </c>
      <c r="BQ79" s="143" t="s">
        <v>75</v>
      </c>
    </row>
    <row r="80" spans="1:69" ht="19.5" hidden="1" customHeight="1" thickBot="1">
      <c r="A80" s="53"/>
      <c r="B80" s="53"/>
      <c r="C80" s="53"/>
      <c r="D80" s="53"/>
      <c r="E80" s="53"/>
      <c r="F80" s="31"/>
      <c r="G80" s="31"/>
      <c r="AK80" s="72"/>
      <c r="AL80" s="75" t="s">
        <v>350</v>
      </c>
      <c r="AM80" s="75" t="s">
        <v>615</v>
      </c>
      <c r="AN80" s="75">
        <v>9</v>
      </c>
      <c r="AO80" s="72"/>
      <c r="AQ80" s="673"/>
      <c r="AR80" s="95">
        <v>3</v>
      </c>
      <c r="AS80" s="95" t="s">
        <v>87</v>
      </c>
      <c r="AT80" s="129">
        <v>2</v>
      </c>
      <c r="AU80" s="96" t="str">
        <f t="shared" si="0"/>
        <v>3C2</v>
      </c>
      <c r="AV80" s="121" t="s">
        <v>46</v>
      </c>
      <c r="AW80" s="129" t="s">
        <v>42</v>
      </c>
      <c r="AX80" s="208">
        <v>230</v>
      </c>
      <c r="AY80" s="97">
        <v>240</v>
      </c>
      <c r="AZ80" s="121"/>
      <c r="BA80" s="129"/>
      <c r="BB80" s="106" t="s">
        <v>137</v>
      </c>
      <c r="BC80" s="107" t="s">
        <v>137</v>
      </c>
      <c r="BD80" s="107" t="s">
        <v>137</v>
      </c>
      <c r="BE80" s="89"/>
      <c r="BF80" s="89"/>
      <c r="BG80" s="89"/>
      <c r="BH80" s="89"/>
      <c r="BI80" s="89"/>
      <c r="BJ80" s="89"/>
      <c r="BK80" s="89"/>
      <c r="BL80" s="92"/>
      <c r="BM80" s="72"/>
      <c r="BN80" s="75" t="s">
        <v>58</v>
      </c>
      <c r="BO80" s="143">
        <v>9</v>
      </c>
      <c r="BP80" s="143" t="s">
        <v>57</v>
      </c>
      <c r="BQ80" s="143" t="s">
        <v>76</v>
      </c>
    </row>
    <row r="81" spans="1:69" ht="19.5" hidden="1" customHeight="1">
      <c r="A81" s="53"/>
      <c r="B81" s="53"/>
      <c r="C81" s="53"/>
      <c r="D81" s="53"/>
      <c r="E81" s="53"/>
      <c r="F81" s="31"/>
      <c r="G81" s="31"/>
      <c r="AK81" s="72"/>
      <c r="AL81" s="75" t="s">
        <v>351</v>
      </c>
      <c r="AM81" s="75" t="s">
        <v>352</v>
      </c>
      <c r="AN81" s="75">
        <v>10</v>
      </c>
      <c r="AO81" s="72"/>
      <c r="AQ81" s="674" t="s">
        <v>261</v>
      </c>
      <c r="AR81" s="83">
        <v>3</v>
      </c>
      <c r="AS81" s="83" t="s">
        <v>85</v>
      </c>
      <c r="AT81" s="93">
        <v>3</v>
      </c>
      <c r="AU81" s="94" t="str">
        <f t="shared" si="0"/>
        <v>3A3</v>
      </c>
      <c r="AV81" s="118" t="s">
        <v>48</v>
      </c>
      <c r="AW81" s="93" t="s">
        <v>220</v>
      </c>
      <c r="AX81" s="207">
        <v>245</v>
      </c>
      <c r="AY81" s="84">
        <v>265</v>
      </c>
      <c r="AZ81" s="118">
        <v>270</v>
      </c>
      <c r="BA81" s="93">
        <v>280</v>
      </c>
      <c r="BB81" s="207"/>
      <c r="BC81" s="83"/>
      <c r="BD81" s="83"/>
      <c r="BE81" s="104" t="s">
        <v>137</v>
      </c>
      <c r="BF81" s="104" t="s">
        <v>137</v>
      </c>
      <c r="BG81" s="104" t="s">
        <v>137</v>
      </c>
      <c r="BH81" s="104" t="s">
        <v>137</v>
      </c>
      <c r="BI81" s="104" t="s">
        <v>137</v>
      </c>
      <c r="BJ81" s="60" t="s">
        <v>135</v>
      </c>
      <c r="BK81" s="60" t="s">
        <v>135</v>
      </c>
      <c r="BL81" s="132" t="s">
        <v>135</v>
      </c>
      <c r="BM81" s="72"/>
      <c r="BN81" s="75" t="s">
        <v>54</v>
      </c>
      <c r="BO81" s="143">
        <v>10</v>
      </c>
      <c r="BP81" s="143" t="s">
        <v>53</v>
      </c>
      <c r="BQ81" s="143" t="s">
        <v>77</v>
      </c>
    </row>
    <row r="82" spans="1:69" ht="19.5" hidden="1" customHeight="1">
      <c r="A82" s="53"/>
      <c r="B82" s="53"/>
      <c r="C82" s="53"/>
      <c r="D82" s="53"/>
      <c r="E82" s="53"/>
      <c r="F82" s="31"/>
      <c r="G82" s="31"/>
      <c r="AK82" s="72"/>
      <c r="AL82" s="75" t="s">
        <v>353</v>
      </c>
      <c r="AM82" s="75" t="s">
        <v>352</v>
      </c>
      <c r="AN82" s="75">
        <v>11</v>
      </c>
      <c r="AO82" s="72"/>
      <c r="AQ82" s="672"/>
      <c r="AR82" s="143">
        <v>3</v>
      </c>
      <c r="AS82" s="143" t="s">
        <v>86</v>
      </c>
      <c r="AT82" s="85">
        <v>3</v>
      </c>
      <c r="AU82" s="86" t="str">
        <f t="shared" si="0"/>
        <v>3B3</v>
      </c>
      <c r="AV82" s="119" t="s">
        <v>48</v>
      </c>
      <c r="AW82" s="85" t="s">
        <v>220</v>
      </c>
      <c r="AX82" s="205">
        <v>245</v>
      </c>
      <c r="AY82" s="88">
        <v>260</v>
      </c>
      <c r="AZ82" s="119">
        <v>265</v>
      </c>
      <c r="BA82" s="85">
        <v>280</v>
      </c>
      <c r="BB82" s="205"/>
      <c r="BC82" s="143"/>
      <c r="BD82" s="143"/>
      <c r="BE82" s="105" t="s">
        <v>137</v>
      </c>
      <c r="BF82" s="105" t="s">
        <v>137</v>
      </c>
      <c r="BG82" s="105" t="s">
        <v>137</v>
      </c>
      <c r="BH82" s="105" t="s">
        <v>137</v>
      </c>
      <c r="BI82" s="57" t="s">
        <v>135</v>
      </c>
      <c r="BJ82" s="57" t="s">
        <v>135</v>
      </c>
      <c r="BK82" s="57" t="s">
        <v>135</v>
      </c>
      <c r="BL82" s="133" t="s">
        <v>135</v>
      </c>
      <c r="BM82" s="72"/>
      <c r="BN82" s="75" t="s">
        <v>56</v>
      </c>
      <c r="BO82" s="143">
        <v>11</v>
      </c>
      <c r="BP82" s="143" t="s">
        <v>55</v>
      </c>
      <c r="BQ82" s="143" t="s">
        <v>78</v>
      </c>
    </row>
    <row r="83" spans="1:69" ht="19.5" hidden="1" customHeight="1" thickBot="1">
      <c r="A83" s="31"/>
      <c r="B83" s="31"/>
      <c r="C83" s="31"/>
      <c r="D83" s="31"/>
      <c r="E83" s="31"/>
      <c r="F83" s="31"/>
      <c r="G83" s="31"/>
      <c r="AK83" s="72"/>
      <c r="AL83" s="75" t="s">
        <v>354</v>
      </c>
      <c r="AM83" s="75" t="s">
        <v>352</v>
      </c>
      <c r="AN83" s="75">
        <v>12</v>
      </c>
      <c r="AO83" s="72"/>
      <c r="AQ83" s="673"/>
      <c r="AR83" s="95">
        <v>3</v>
      </c>
      <c r="AS83" s="95" t="s">
        <v>87</v>
      </c>
      <c r="AT83" s="129">
        <v>3</v>
      </c>
      <c r="AU83" s="96" t="str">
        <f t="shared" si="0"/>
        <v>3C3</v>
      </c>
      <c r="AV83" s="121" t="s">
        <v>48</v>
      </c>
      <c r="AW83" s="90" t="s">
        <v>221</v>
      </c>
      <c r="AX83" s="208">
        <v>245</v>
      </c>
      <c r="AY83" s="97">
        <v>255</v>
      </c>
      <c r="AZ83" s="121">
        <v>260</v>
      </c>
      <c r="BA83" s="129">
        <v>280</v>
      </c>
      <c r="BB83" s="208"/>
      <c r="BC83" s="95"/>
      <c r="BD83" s="95"/>
      <c r="BE83" s="108" t="s">
        <v>137</v>
      </c>
      <c r="BF83" s="108" t="s">
        <v>137</v>
      </c>
      <c r="BG83" s="108" t="s">
        <v>137</v>
      </c>
      <c r="BH83" s="62" t="s">
        <v>135</v>
      </c>
      <c r="BI83" s="62" t="s">
        <v>135</v>
      </c>
      <c r="BJ83" s="62" t="s">
        <v>135</v>
      </c>
      <c r="BK83" s="130" t="s">
        <v>135</v>
      </c>
      <c r="BL83" s="131" t="s">
        <v>135</v>
      </c>
      <c r="BM83" s="72"/>
      <c r="BN83" s="75" t="s">
        <v>143</v>
      </c>
      <c r="BO83" s="143">
        <v>0</v>
      </c>
      <c r="BP83" s="143" t="s">
        <v>143</v>
      </c>
      <c r="BQ83" s="143" t="s">
        <v>157</v>
      </c>
    </row>
    <row r="84" spans="1:69" ht="19.5" hidden="1" customHeight="1">
      <c r="A84" s="31"/>
      <c r="B84" s="31"/>
      <c r="C84" s="31"/>
      <c r="D84" s="31"/>
      <c r="E84" s="31"/>
      <c r="F84" s="31"/>
      <c r="G84" s="31"/>
      <c r="AK84" s="72"/>
      <c r="AL84" s="75" t="s">
        <v>355</v>
      </c>
      <c r="AM84" s="75" t="s">
        <v>23</v>
      </c>
      <c r="AN84" s="75">
        <v>13</v>
      </c>
      <c r="AO84" s="72"/>
      <c r="AQ84" s="671" t="s">
        <v>487</v>
      </c>
      <c r="AR84" s="83">
        <v>4</v>
      </c>
      <c r="AS84" s="83" t="s">
        <v>27</v>
      </c>
      <c r="AT84" s="93">
        <v>0</v>
      </c>
      <c r="AU84" s="94" t="str">
        <f>AR84&amp;AS84&amp;AT84</f>
        <v>4A0</v>
      </c>
      <c r="AV84" s="118" t="s">
        <v>42</v>
      </c>
      <c r="AW84" s="93" t="s">
        <v>56</v>
      </c>
      <c r="AX84" s="221">
        <v>240</v>
      </c>
      <c r="AY84" s="84">
        <v>265</v>
      </c>
      <c r="AZ84" s="118">
        <v>270</v>
      </c>
      <c r="BA84" s="93">
        <v>280</v>
      </c>
      <c r="BB84" s="221"/>
      <c r="BC84" s="83"/>
      <c r="BD84" s="136" t="s">
        <v>137</v>
      </c>
      <c r="BE84" s="104" t="s">
        <v>137</v>
      </c>
      <c r="BF84" s="104" t="s">
        <v>137</v>
      </c>
      <c r="BG84" s="104" t="s">
        <v>137</v>
      </c>
      <c r="BH84" s="104" t="s">
        <v>137</v>
      </c>
      <c r="BI84" s="104" t="s">
        <v>137</v>
      </c>
      <c r="BJ84" s="60" t="s">
        <v>135</v>
      </c>
      <c r="BK84" s="60" t="s">
        <v>135</v>
      </c>
      <c r="BL84" s="132" t="s">
        <v>135</v>
      </c>
      <c r="BM84" s="72"/>
      <c r="BN84" s="72"/>
      <c r="BO84" s="72"/>
    </row>
    <row r="85" spans="1:69" ht="19.5" hidden="1" customHeight="1">
      <c r="AK85" s="72"/>
      <c r="AL85" s="75" t="s">
        <v>356</v>
      </c>
      <c r="AM85" s="75" t="s">
        <v>357</v>
      </c>
      <c r="AN85" s="75">
        <v>14</v>
      </c>
      <c r="AO85" s="72"/>
      <c r="AQ85" s="672"/>
      <c r="AR85" s="143">
        <v>4</v>
      </c>
      <c r="AS85" s="143" t="s">
        <v>28</v>
      </c>
      <c r="AT85" s="85">
        <v>0</v>
      </c>
      <c r="AU85" s="86" t="str">
        <f t="shared" ref="AU85:AU86" si="1">AR85&amp;AS85&amp;AT85</f>
        <v>4B0</v>
      </c>
      <c r="AV85" s="119" t="s">
        <v>44</v>
      </c>
      <c r="AW85" s="85" t="s">
        <v>56</v>
      </c>
      <c r="AX85" s="220">
        <v>235</v>
      </c>
      <c r="AY85" s="88">
        <v>260</v>
      </c>
      <c r="AZ85" s="119">
        <v>265</v>
      </c>
      <c r="BA85" s="85">
        <v>280</v>
      </c>
      <c r="BB85" s="220"/>
      <c r="BC85" s="197" t="s">
        <v>137</v>
      </c>
      <c r="BD85" s="105" t="s">
        <v>137</v>
      </c>
      <c r="BE85" s="105" t="s">
        <v>137</v>
      </c>
      <c r="BF85" s="105" t="s">
        <v>137</v>
      </c>
      <c r="BG85" s="105" t="s">
        <v>137</v>
      </c>
      <c r="BH85" s="105" t="s">
        <v>137</v>
      </c>
      <c r="BI85" s="57" t="s">
        <v>135</v>
      </c>
      <c r="BJ85" s="57" t="s">
        <v>135</v>
      </c>
      <c r="BK85" s="57" t="s">
        <v>135</v>
      </c>
      <c r="BL85" s="133" t="s">
        <v>135</v>
      </c>
      <c r="BM85" s="72"/>
      <c r="BN85" s="89" t="s">
        <v>182</v>
      </c>
      <c r="BO85" s="75" t="s">
        <v>183</v>
      </c>
    </row>
    <row r="86" spans="1:69" ht="19.5" hidden="1" customHeight="1" thickBot="1">
      <c r="AK86" s="72"/>
      <c r="AL86" s="75" t="s">
        <v>358</v>
      </c>
      <c r="AM86" s="75" t="s">
        <v>359</v>
      </c>
      <c r="AN86" s="75">
        <v>15</v>
      </c>
      <c r="AO86" s="72"/>
      <c r="AQ86" s="684"/>
      <c r="AR86" s="89">
        <v>4</v>
      </c>
      <c r="AS86" s="89" t="s">
        <v>29</v>
      </c>
      <c r="AT86" s="90">
        <v>0</v>
      </c>
      <c r="AU86" s="91" t="str">
        <f t="shared" si="1"/>
        <v>4C0</v>
      </c>
      <c r="AV86" s="120" t="s">
        <v>46</v>
      </c>
      <c r="AW86" s="90" t="s">
        <v>179</v>
      </c>
      <c r="AX86" s="222">
        <v>230</v>
      </c>
      <c r="AY86" s="92">
        <v>255</v>
      </c>
      <c r="AZ86" s="120">
        <v>260</v>
      </c>
      <c r="BA86" s="129">
        <v>280</v>
      </c>
      <c r="BB86" s="139" t="s">
        <v>137</v>
      </c>
      <c r="BC86" s="108" t="s">
        <v>137</v>
      </c>
      <c r="BD86" s="108" t="s">
        <v>137</v>
      </c>
      <c r="BE86" s="108" t="s">
        <v>137</v>
      </c>
      <c r="BF86" s="108" t="s">
        <v>137</v>
      </c>
      <c r="BG86" s="108" t="s">
        <v>137</v>
      </c>
      <c r="BH86" s="62" t="s">
        <v>135</v>
      </c>
      <c r="BI86" s="62" t="s">
        <v>135</v>
      </c>
      <c r="BJ86" s="130" t="s">
        <v>135</v>
      </c>
      <c r="BK86" s="130" t="s">
        <v>135</v>
      </c>
      <c r="BL86" s="131" t="s">
        <v>135</v>
      </c>
      <c r="BM86" s="72"/>
      <c r="BN86" s="143">
        <v>1</v>
      </c>
      <c r="BO86" s="75" t="e">
        <f>VLOOKUP($AJ$27,$AU$72:$BL$168,8,0)</f>
        <v>#N/A</v>
      </c>
    </row>
    <row r="87" spans="1:69" ht="19.5" hidden="1" customHeight="1">
      <c r="AK87" s="72"/>
      <c r="AL87" s="75" t="s">
        <v>622</v>
      </c>
      <c r="AM87" s="75" t="s">
        <v>361</v>
      </c>
      <c r="AN87" s="75">
        <v>16</v>
      </c>
      <c r="AO87" s="72"/>
      <c r="AQ87" s="671" t="s">
        <v>569</v>
      </c>
      <c r="AR87" s="83">
        <v>5</v>
      </c>
      <c r="AS87" s="83" t="s">
        <v>27</v>
      </c>
      <c r="AT87" s="93">
        <v>0</v>
      </c>
      <c r="AU87" s="94" t="str">
        <f>AR87&amp;AS87&amp;AT87</f>
        <v>5A0</v>
      </c>
      <c r="AV87" s="118" t="s">
        <v>42</v>
      </c>
      <c r="AW87" s="93" t="s">
        <v>56</v>
      </c>
      <c r="AX87" s="249">
        <v>240</v>
      </c>
      <c r="AY87" s="84">
        <v>265</v>
      </c>
      <c r="AZ87" s="118">
        <v>270</v>
      </c>
      <c r="BA87" s="93">
        <v>280</v>
      </c>
      <c r="BB87" s="249"/>
      <c r="BC87" s="83"/>
      <c r="BD87" s="136" t="s">
        <v>137</v>
      </c>
      <c r="BE87" s="104" t="s">
        <v>137</v>
      </c>
      <c r="BF87" s="104" t="s">
        <v>137</v>
      </c>
      <c r="BG87" s="104" t="s">
        <v>137</v>
      </c>
      <c r="BH87" s="104" t="s">
        <v>137</v>
      </c>
      <c r="BI87" s="104" t="s">
        <v>137</v>
      </c>
      <c r="BJ87" s="60" t="s">
        <v>135</v>
      </c>
      <c r="BK87" s="60" t="s">
        <v>135</v>
      </c>
      <c r="BL87" s="132" t="s">
        <v>135</v>
      </c>
      <c r="BM87" s="72"/>
      <c r="BN87" s="143">
        <v>2</v>
      </c>
      <c r="BO87" s="75" t="e">
        <f>VLOOKUP($AJ$27,$AU$72:$BL$168,9,0)</f>
        <v>#N/A</v>
      </c>
    </row>
    <row r="88" spans="1:69" ht="19.5" hidden="1" customHeight="1">
      <c r="AK88" s="72"/>
      <c r="AL88" s="75" t="s">
        <v>623</v>
      </c>
      <c r="AM88" s="75" t="s">
        <v>361</v>
      </c>
      <c r="AN88" s="75">
        <v>17</v>
      </c>
      <c r="AO88" s="72"/>
      <c r="AQ88" s="672"/>
      <c r="AR88" s="143">
        <v>5</v>
      </c>
      <c r="AS88" s="143" t="s">
        <v>28</v>
      </c>
      <c r="AT88" s="85">
        <v>0</v>
      </c>
      <c r="AU88" s="86" t="str">
        <f t="shared" ref="AU88:AU92" si="2">AR88&amp;AS88&amp;AT88</f>
        <v>5B0</v>
      </c>
      <c r="AV88" s="119" t="s">
        <v>44</v>
      </c>
      <c r="AW88" s="85" t="s">
        <v>56</v>
      </c>
      <c r="AX88" s="248">
        <v>235</v>
      </c>
      <c r="AY88" s="88">
        <v>260</v>
      </c>
      <c r="AZ88" s="119">
        <v>265</v>
      </c>
      <c r="BA88" s="85">
        <v>280</v>
      </c>
      <c r="BB88" s="248"/>
      <c r="BC88" s="197" t="s">
        <v>137</v>
      </c>
      <c r="BD88" s="105" t="s">
        <v>137</v>
      </c>
      <c r="BE88" s="105" t="s">
        <v>137</v>
      </c>
      <c r="BF88" s="105" t="s">
        <v>137</v>
      </c>
      <c r="BG88" s="105" t="s">
        <v>137</v>
      </c>
      <c r="BH88" s="105" t="s">
        <v>137</v>
      </c>
      <c r="BI88" s="57" t="s">
        <v>135</v>
      </c>
      <c r="BJ88" s="57" t="s">
        <v>135</v>
      </c>
      <c r="BK88" s="57" t="s">
        <v>135</v>
      </c>
      <c r="BL88" s="133" t="s">
        <v>135</v>
      </c>
      <c r="BM88" s="72"/>
      <c r="BN88" s="143">
        <v>3</v>
      </c>
      <c r="BO88" s="75" t="e">
        <f>VLOOKUP($AJ$27,$AU$72:$BL$168,10,0)</f>
        <v>#N/A</v>
      </c>
    </row>
    <row r="89" spans="1:69" ht="19.5" hidden="1" customHeight="1" thickBot="1">
      <c r="AK89" s="72"/>
      <c r="AL89" s="75" t="s">
        <v>360</v>
      </c>
      <c r="AM89" s="75" t="s">
        <v>361</v>
      </c>
      <c r="AN89" s="75">
        <v>18</v>
      </c>
      <c r="AO89" s="72"/>
      <c r="AQ89" s="684"/>
      <c r="AR89" s="95">
        <v>5</v>
      </c>
      <c r="AS89" s="89" t="s">
        <v>29</v>
      </c>
      <c r="AT89" s="90">
        <v>0</v>
      </c>
      <c r="AU89" s="91" t="str">
        <f t="shared" si="2"/>
        <v>5C0</v>
      </c>
      <c r="AV89" s="120" t="s">
        <v>46</v>
      </c>
      <c r="AW89" s="90" t="s">
        <v>179</v>
      </c>
      <c r="AX89" s="250">
        <v>230</v>
      </c>
      <c r="AY89" s="92">
        <v>255</v>
      </c>
      <c r="AZ89" s="120">
        <v>260</v>
      </c>
      <c r="BA89" s="129">
        <v>280</v>
      </c>
      <c r="BB89" s="139" t="s">
        <v>137</v>
      </c>
      <c r="BC89" s="108" t="s">
        <v>137</v>
      </c>
      <c r="BD89" s="108" t="s">
        <v>137</v>
      </c>
      <c r="BE89" s="108" t="s">
        <v>137</v>
      </c>
      <c r="BF89" s="108" t="s">
        <v>137</v>
      </c>
      <c r="BG89" s="108" t="s">
        <v>137</v>
      </c>
      <c r="BH89" s="62" t="s">
        <v>135</v>
      </c>
      <c r="BI89" s="62" t="s">
        <v>135</v>
      </c>
      <c r="BJ89" s="130" t="s">
        <v>135</v>
      </c>
      <c r="BK89" s="130" t="s">
        <v>135</v>
      </c>
      <c r="BL89" s="131" t="s">
        <v>135</v>
      </c>
      <c r="BM89" s="72"/>
      <c r="BN89" s="143">
        <v>4</v>
      </c>
      <c r="BO89" s="75" t="e">
        <f>VLOOKUP($AJ$27,$AU$72:$BL$168,11,0)</f>
        <v>#N/A</v>
      </c>
    </row>
    <row r="90" spans="1:69" ht="19.5" hidden="1" customHeight="1">
      <c r="AK90" s="72"/>
      <c r="AL90" s="75" t="s">
        <v>362</v>
      </c>
      <c r="AM90" s="75" t="s">
        <v>361</v>
      </c>
      <c r="AN90" s="75">
        <v>19</v>
      </c>
      <c r="AO90" s="72"/>
      <c r="AQ90" s="671" t="s">
        <v>570</v>
      </c>
      <c r="AR90" s="83">
        <v>6</v>
      </c>
      <c r="AS90" s="83" t="s">
        <v>27</v>
      </c>
      <c r="AT90" s="93">
        <v>0</v>
      </c>
      <c r="AU90" s="94" t="str">
        <f t="shared" si="2"/>
        <v>6A0</v>
      </c>
      <c r="AV90" s="118" t="s">
        <v>42</v>
      </c>
      <c r="AW90" s="93" t="s">
        <v>56</v>
      </c>
      <c r="AX90" s="249">
        <v>240</v>
      </c>
      <c r="AY90" s="84">
        <v>265</v>
      </c>
      <c r="AZ90" s="118">
        <v>270</v>
      </c>
      <c r="BA90" s="93">
        <v>280</v>
      </c>
      <c r="BB90" s="249"/>
      <c r="BC90" s="83"/>
      <c r="BD90" s="136" t="s">
        <v>137</v>
      </c>
      <c r="BE90" s="104" t="s">
        <v>137</v>
      </c>
      <c r="BF90" s="104" t="s">
        <v>137</v>
      </c>
      <c r="BG90" s="104" t="s">
        <v>137</v>
      </c>
      <c r="BH90" s="104" t="s">
        <v>137</v>
      </c>
      <c r="BI90" s="104" t="s">
        <v>137</v>
      </c>
      <c r="BJ90" s="60" t="s">
        <v>135</v>
      </c>
      <c r="BK90" s="60" t="s">
        <v>135</v>
      </c>
      <c r="BL90" s="132" t="s">
        <v>135</v>
      </c>
      <c r="BM90" s="72"/>
      <c r="BN90" s="143">
        <v>5</v>
      </c>
      <c r="BO90" s="75" t="e">
        <f>VLOOKUP($AJ$27,$AU$72:$BL$168,12,0)</f>
        <v>#N/A</v>
      </c>
    </row>
    <row r="91" spans="1:69" ht="19.5" hidden="1" customHeight="1">
      <c r="AK91" s="72"/>
      <c r="AL91" s="75" t="s">
        <v>495</v>
      </c>
      <c r="AM91" s="75"/>
      <c r="AN91" s="75">
        <v>20</v>
      </c>
      <c r="AO91" s="72"/>
      <c r="AQ91" s="672"/>
      <c r="AR91" s="143">
        <v>6</v>
      </c>
      <c r="AS91" s="143" t="s">
        <v>28</v>
      </c>
      <c r="AT91" s="85">
        <v>0</v>
      </c>
      <c r="AU91" s="86" t="str">
        <f t="shared" si="2"/>
        <v>6B0</v>
      </c>
      <c r="AV91" s="119" t="s">
        <v>44</v>
      </c>
      <c r="AW91" s="85" t="s">
        <v>56</v>
      </c>
      <c r="AX91" s="248">
        <v>235</v>
      </c>
      <c r="AY91" s="88">
        <v>260</v>
      </c>
      <c r="AZ91" s="119">
        <v>265</v>
      </c>
      <c r="BA91" s="85">
        <v>280</v>
      </c>
      <c r="BB91" s="248"/>
      <c r="BC91" s="197" t="s">
        <v>137</v>
      </c>
      <c r="BD91" s="105" t="s">
        <v>137</v>
      </c>
      <c r="BE91" s="105" t="s">
        <v>137</v>
      </c>
      <c r="BF91" s="105" t="s">
        <v>137</v>
      </c>
      <c r="BG91" s="105" t="s">
        <v>137</v>
      </c>
      <c r="BH91" s="105" t="s">
        <v>137</v>
      </c>
      <c r="BI91" s="57" t="s">
        <v>135</v>
      </c>
      <c r="BJ91" s="57" t="s">
        <v>135</v>
      </c>
      <c r="BK91" s="57" t="s">
        <v>135</v>
      </c>
      <c r="BL91" s="133" t="s">
        <v>135</v>
      </c>
      <c r="BM91" s="72"/>
      <c r="BN91" s="143">
        <v>6</v>
      </c>
      <c r="BO91" s="75" t="e">
        <f>VLOOKUP($AJ$27,$AU$72:$BL$168,13,0)</f>
        <v>#N/A</v>
      </c>
    </row>
    <row r="92" spans="1:69" ht="19.5" hidden="1" customHeight="1" thickBot="1">
      <c r="AK92" s="72"/>
      <c r="AL92" s="75" t="s">
        <v>496</v>
      </c>
      <c r="AM92" s="75"/>
      <c r="AN92" s="75">
        <v>21</v>
      </c>
      <c r="AO92" s="72"/>
      <c r="AQ92" s="673"/>
      <c r="AR92" s="95">
        <v>6</v>
      </c>
      <c r="AS92" s="95" t="s">
        <v>29</v>
      </c>
      <c r="AT92" s="129">
        <v>0</v>
      </c>
      <c r="AU92" s="96" t="str">
        <f t="shared" si="2"/>
        <v>6C0</v>
      </c>
      <c r="AV92" s="120" t="s">
        <v>46</v>
      </c>
      <c r="AW92" s="90" t="s">
        <v>179</v>
      </c>
      <c r="AX92" s="250">
        <v>230</v>
      </c>
      <c r="AY92" s="92">
        <v>255</v>
      </c>
      <c r="AZ92" s="120">
        <v>260</v>
      </c>
      <c r="BA92" s="129">
        <v>280</v>
      </c>
      <c r="BB92" s="139" t="s">
        <v>137</v>
      </c>
      <c r="BC92" s="108" t="s">
        <v>137</v>
      </c>
      <c r="BD92" s="108" t="s">
        <v>137</v>
      </c>
      <c r="BE92" s="108" t="s">
        <v>137</v>
      </c>
      <c r="BF92" s="108" t="s">
        <v>137</v>
      </c>
      <c r="BG92" s="108" t="s">
        <v>137</v>
      </c>
      <c r="BH92" s="62" t="s">
        <v>135</v>
      </c>
      <c r="BI92" s="62" t="s">
        <v>135</v>
      </c>
      <c r="BJ92" s="130" t="s">
        <v>135</v>
      </c>
      <c r="BK92" s="130" t="s">
        <v>135</v>
      </c>
      <c r="BL92" s="131" t="s">
        <v>135</v>
      </c>
      <c r="BM92" s="72"/>
      <c r="BN92" s="143">
        <v>7</v>
      </c>
      <c r="BO92" s="75" t="e">
        <f>VLOOKUP($AJ$27,$AU$72:$BL$168,14,0)</f>
        <v>#N/A</v>
      </c>
    </row>
    <row r="93" spans="1:69" ht="19.5" hidden="1" customHeight="1">
      <c r="AL93" s="257" t="s">
        <v>602</v>
      </c>
      <c r="AM93" s="257"/>
      <c r="AN93" s="75">
        <v>22</v>
      </c>
      <c r="AQ93" s="671" t="s">
        <v>262</v>
      </c>
      <c r="AR93" s="83">
        <v>7</v>
      </c>
      <c r="AS93" s="83" t="s">
        <v>27</v>
      </c>
      <c r="AT93" s="93">
        <v>0</v>
      </c>
      <c r="AU93" s="94" t="str">
        <f>AR93&amp;AS93&amp;AT93</f>
        <v>7A0</v>
      </c>
      <c r="AV93" s="118" t="s">
        <v>48</v>
      </c>
      <c r="AW93" s="93" t="s">
        <v>222</v>
      </c>
      <c r="AX93" s="207">
        <v>240</v>
      </c>
      <c r="AY93" s="84">
        <v>265</v>
      </c>
      <c r="AZ93" s="118">
        <v>270</v>
      </c>
      <c r="BA93" s="93">
        <v>280</v>
      </c>
      <c r="BB93" s="207"/>
      <c r="BC93" s="83"/>
      <c r="BD93" s="136" t="s">
        <v>137</v>
      </c>
      <c r="BE93" s="104" t="s">
        <v>137</v>
      </c>
      <c r="BF93" s="104" t="s">
        <v>137</v>
      </c>
      <c r="BG93" s="104" t="s">
        <v>137</v>
      </c>
      <c r="BH93" s="104" t="s">
        <v>137</v>
      </c>
      <c r="BI93" s="104" t="s">
        <v>137</v>
      </c>
      <c r="BJ93" s="60" t="s">
        <v>135</v>
      </c>
      <c r="BK93" s="60" t="s">
        <v>135</v>
      </c>
      <c r="BL93" s="132" t="s">
        <v>135</v>
      </c>
      <c r="BM93" s="72"/>
      <c r="BN93" s="143">
        <v>8</v>
      </c>
      <c r="BO93" s="75" t="e">
        <f>VLOOKUP($AJ$27,$AU$72:$BL$168,15,0)</f>
        <v>#N/A</v>
      </c>
    </row>
    <row r="94" spans="1:69" ht="19.5" hidden="1" customHeight="1">
      <c r="AL94" s="66"/>
      <c r="AM94" s="66"/>
      <c r="AQ94" s="672"/>
      <c r="AR94" s="143">
        <v>7</v>
      </c>
      <c r="AS94" s="143" t="s">
        <v>28</v>
      </c>
      <c r="AT94" s="85">
        <v>0</v>
      </c>
      <c r="AU94" s="86" t="str">
        <f t="shared" ref="AU94:AU132" si="3">AR94&amp;AS94&amp;AT94</f>
        <v>7B0</v>
      </c>
      <c r="AV94" s="119" t="s">
        <v>42</v>
      </c>
      <c r="AW94" s="85" t="s">
        <v>222</v>
      </c>
      <c r="AX94" s="205">
        <v>235</v>
      </c>
      <c r="AY94" s="88">
        <v>260</v>
      </c>
      <c r="AZ94" s="119">
        <v>265</v>
      </c>
      <c r="BA94" s="85">
        <v>280</v>
      </c>
      <c r="BB94" s="205"/>
      <c r="BC94" s="197" t="s">
        <v>137</v>
      </c>
      <c r="BD94" s="105" t="s">
        <v>137</v>
      </c>
      <c r="BE94" s="105" t="s">
        <v>137</v>
      </c>
      <c r="BF94" s="105" t="s">
        <v>137</v>
      </c>
      <c r="BG94" s="105" t="s">
        <v>137</v>
      </c>
      <c r="BH94" s="105" t="s">
        <v>137</v>
      </c>
      <c r="BI94" s="57" t="s">
        <v>135</v>
      </c>
      <c r="BJ94" s="57" t="s">
        <v>135</v>
      </c>
      <c r="BK94" s="57" t="s">
        <v>135</v>
      </c>
      <c r="BL94" s="133" t="s">
        <v>135</v>
      </c>
      <c r="BM94" s="72"/>
      <c r="BN94" s="143">
        <v>9</v>
      </c>
      <c r="BO94" s="75" t="e">
        <f>VLOOKUP($AJ$27,$AU$72:$BL$1635,16,0)</f>
        <v>#N/A</v>
      </c>
    </row>
    <row r="95" spans="1:69" ht="19.5" hidden="1" customHeight="1" thickBot="1">
      <c r="AL95" s="66"/>
      <c r="AM95" s="66"/>
      <c r="AQ95" s="684"/>
      <c r="AR95" s="95">
        <v>7</v>
      </c>
      <c r="AS95" s="89" t="s">
        <v>29</v>
      </c>
      <c r="AT95" s="90">
        <v>0</v>
      </c>
      <c r="AU95" s="91" t="str">
        <f t="shared" si="3"/>
        <v>7C0</v>
      </c>
      <c r="AV95" s="120" t="s">
        <v>44</v>
      </c>
      <c r="AW95" s="90" t="s">
        <v>221</v>
      </c>
      <c r="AX95" s="206">
        <v>230</v>
      </c>
      <c r="AY95" s="92">
        <v>255</v>
      </c>
      <c r="AZ95" s="120">
        <v>260</v>
      </c>
      <c r="BA95" s="129">
        <v>280</v>
      </c>
      <c r="BB95" s="139" t="s">
        <v>137</v>
      </c>
      <c r="BC95" s="108" t="s">
        <v>137</v>
      </c>
      <c r="BD95" s="108" t="s">
        <v>137</v>
      </c>
      <c r="BE95" s="108" t="s">
        <v>137</v>
      </c>
      <c r="BF95" s="108" t="s">
        <v>137</v>
      </c>
      <c r="BG95" s="108" t="s">
        <v>137</v>
      </c>
      <c r="BH95" s="62" t="s">
        <v>135</v>
      </c>
      <c r="BI95" s="62" t="s">
        <v>135</v>
      </c>
      <c r="BJ95" s="130" t="s">
        <v>135</v>
      </c>
      <c r="BK95" s="130" t="s">
        <v>135</v>
      </c>
      <c r="BL95" s="131" t="s">
        <v>135</v>
      </c>
      <c r="BM95" s="72"/>
      <c r="BN95" s="143">
        <v>10</v>
      </c>
      <c r="BO95" s="75" t="e">
        <f>VLOOKUP($AJ$27,$AU$72:$BL$168,17,0)</f>
        <v>#N/A</v>
      </c>
    </row>
    <row r="96" spans="1:69" ht="19.5" hidden="1" customHeight="1">
      <c r="AL96" s="66"/>
      <c r="AM96" s="66"/>
      <c r="AQ96" s="671" t="s">
        <v>263</v>
      </c>
      <c r="AR96" s="83">
        <v>8</v>
      </c>
      <c r="AS96" s="83" t="s">
        <v>27</v>
      </c>
      <c r="AT96" s="93">
        <v>0</v>
      </c>
      <c r="AU96" s="94" t="str">
        <f t="shared" si="3"/>
        <v>8A0</v>
      </c>
      <c r="AV96" s="118" t="s">
        <v>42</v>
      </c>
      <c r="AW96" s="93" t="s">
        <v>56</v>
      </c>
      <c r="AX96" s="207">
        <v>240</v>
      </c>
      <c r="AY96" s="84">
        <v>265</v>
      </c>
      <c r="AZ96" s="118">
        <v>270</v>
      </c>
      <c r="BA96" s="93">
        <v>280</v>
      </c>
      <c r="BB96" s="207"/>
      <c r="BC96" s="83"/>
      <c r="BD96" s="136" t="s">
        <v>137</v>
      </c>
      <c r="BE96" s="104" t="s">
        <v>137</v>
      </c>
      <c r="BF96" s="104" t="s">
        <v>137</v>
      </c>
      <c r="BG96" s="104" t="s">
        <v>137</v>
      </c>
      <c r="BH96" s="104" t="s">
        <v>137</v>
      </c>
      <c r="BI96" s="104" t="s">
        <v>137</v>
      </c>
      <c r="BJ96" s="60" t="s">
        <v>135</v>
      </c>
      <c r="BK96" s="60" t="s">
        <v>135</v>
      </c>
      <c r="BL96" s="61" t="s">
        <v>135</v>
      </c>
      <c r="BM96" s="72"/>
      <c r="BN96" s="143">
        <v>11</v>
      </c>
      <c r="BO96" s="75" t="e">
        <f>VLOOKUP($AJ$27,$AU$72:$BL$168,18,0)</f>
        <v>#N/A</v>
      </c>
    </row>
    <row r="97" spans="37:67" ht="19.5" hidden="1" customHeight="1">
      <c r="AK97" s="143" t="s">
        <v>184</v>
      </c>
      <c r="AL97" s="143" t="s">
        <v>185</v>
      </c>
      <c r="AM97" s="66"/>
      <c r="AN97" s="143" t="s">
        <v>187</v>
      </c>
      <c r="AO97" s="143" t="s">
        <v>186</v>
      </c>
      <c r="AQ97" s="672"/>
      <c r="AR97" s="143">
        <v>8</v>
      </c>
      <c r="AS97" s="143" t="s">
        <v>28</v>
      </c>
      <c r="AT97" s="85">
        <v>0</v>
      </c>
      <c r="AU97" s="86" t="str">
        <f t="shared" si="3"/>
        <v>8B0</v>
      </c>
      <c r="AV97" s="119" t="s">
        <v>44</v>
      </c>
      <c r="AW97" s="85" t="s">
        <v>216</v>
      </c>
      <c r="AX97" s="205">
        <v>235</v>
      </c>
      <c r="AY97" s="88">
        <v>260</v>
      </c>
      <c r="AZ97" s="119">
        <v>265</v>
      </c>
      <c r="BA97" s="85">
        <v>280</v>
      </c>
      <c r="BB97" s="205"/>
      <c r="BC97" s="135" t="s">
        <v>137</v>
      </c>
      <c r="BD97" s="109" t="s">
        <v>137</v>
      </c>
      <c r="BE97" s="105" t="s">
        <v>137</v>
      </c>
      <c r="BF97" s="105" t="s">
        <v>137</v>
      </c>
      <c r="BG97" s="105" t="s">
        <v>137</v>
      </c>
      <c r="BH97" s="105" t="s">
        <v>137</v>
      </c>
      <c r="BI97" s="57" t="s">
        <v>135</v>
      </c>
      <c r="BJ97" s="57" t="s">
        <v>135</v>
      </c>
      <c r="BK97" s="57" t="s">
        <v>135</v>
      </c>
      <c r="BL97" s="133" t="s">
        <v>135</v>
      </c>
      <c r="BM97" s="72"/>
      <c r="BN97" s="143">
        <v>0</v>
      </c>
      <c r="BO97" s="75" t="e">
        <f>VLOOKUP($AJ$27,$AU$72:$BL$168,18,0)</f>
        <v>#N/A</v>
      </c>
    </row>
    <row r="98" spans="37:67" ht="19.5" hidden="1" customHeight="1" thickBot="1">
      <c r="AK98" s="143" t="s">
        <v>83</v>
      </c>
      <c r="AL98" s="143" t="s">
        <v>27</v>
      </c>
      <c r="AM98" s="66"/>
      <c r="AN98" s="143" t="s">
        <v>119</v>
      </c>
      <c r="AO98" s="143">
        <v>0</v>
      </c>
      <c r="AQ98" s="673"/>
      <c r="AR98" s="95">
        <v>8</v>
      </c>
      <c r="AS98" s="95" t="s">
        <v>29</v>
      </c>
      <c r="AT98" s="129">
        <v>0</v>
      </c>
      <c r="AU98" s="96" t="str">
        <f t="shared" si="3"/>
        <v>8C0</v>
      </c>
      <c r="AV98" s="121" t="s">
        <v>46</v>
      </c>
      <c r="AW98" s="129" t="s">
        <v>217</v>
      </c>
      <c r="AX98" s="208">
        <v>230</v>
      </c>
      <c r="AY98" s="97">
        <v>255</v>
      </c>
      <c r="AZ98" s="121">
        <v>260</v>
      </c>
      <c r="BA98" s="129">
        <v>280</v>
      </c>
      <c r="BB98" s="137" t="s">
        <v>137</v>
      </c>
      <c r="BC98" s="134" t="s">
        <v>137</v>
      </c>
      <c r="BD98" s="108" t="s">
        <v>137</v>
      </c>
      <c r="BE98" s="108" t="s">
        <v>137</v>
      </c>
      <c r="BF98" s="108" t="s">
        <v>137</v>
      </c>
      <c r="BG98" s="108" t="s">
        <v>137</v>
      </c>
      <c r="BH98" s="62" t="s">
        <v>135</v>
      </c>
      <c r="BI98" s="62" t="s">
        <v>135</v>
      </c>
      <c r="BJ98" s="62" t="s">
        <v>135</v>
      </c>
      <c r="BK98" s="130" t="s">
        <v>135</v>
      </c>
      <c r="BL98" s="131" t="s">
        <v>135</v>
      </c>
      <c r="BM98" s="72"/>
      <c r="BN98" s="72"/>
      <c r="BO98" s="72"/>
    </row>
    <row r="99" spans="37:67" ht="19.5" hidden="1" customHeight="1">
      <c r="AK99" s="143" t="s">
        <v>26</v>
      </c>
      <c r="AL99" s="143" t="s">
        <v>28</v>
      </c>
      <c r="AM99" s="66"/>
      <c r="AN99" s="143" t="s">
        <v>149</v>
      </c>
      <c r="AO99" s="143">
        <v>1</v>
      </c>
      <c r="AQ99" s="674" t="s">
        <v>264</v>
      </c>
      <c r="AR99" s="83">
        <v>9</v>
      </c>
      <c r="AS99" s="83" t="s">
        <v>27</v>
      </c>
      <c r="AT99" s="93">
        <v>2</v>
      </c>
      <c r="AU99" s="94" t="str">
        <f t="shared" si="3"/>
        <v>9A2</v>
      </c>
      <c r="AV99" s="118" t="s">
        <v>42</v>
      </c>
      <c r="AW99" s="93" t="s">
        <v>218</v>
      </c>
      <c r="AX99" s="207">
        <v>240</v>
      </c>
      <c r="AY99" s="84">
        <v>240</v>
      </c>
      <c r="AZ99" s="118"/>
      <c r="BA99" s="93"/>
      <c r="BB99" s="204"/>
      <c r="BC99" s="80"/>
      <c r="BD99" s="109" t="s">
        <v>137</v>
      </c>
      <c r="BE99" s="80"/>
      <c r="BF99" s="80"/>
      <c r="BG99" s="80"/>
      <c r="BH99" s="80"/>
      <c r="BI99" s="80"/>
      <c r="BJ99" s="80"/>
      <c r="BK99" s="80"/>
      <c r="BL99" s="98"/>
      <c r="BM99" s="72"/>
      <c r="BN99" s="72"/>
      <c r="BO99" s="72"/>
    </row>
    <row r="100" spans="37:67" ht="19.5" hidden="1" customHeight="1">
      <c r="AK100" s="143" t="s">
        <v>84</v>
      </c>
      <c r="AL100" s="143" t="s">
        <v>29</v>
      </c>
      <c r="AM100" s="66"/>
      <c r="AN100" s="143" t="s">
        <v>150</v>
      </c>
      <c r="AO100" s="143">
        <v>2</v>
      </c>
      <c r="AQ100" s="672"/>
      <c r="AR100" s="143">
        <v>9</v>
      </c>
      <c r="AS100" s="143" t="s">
        <v>28</v>
      </c>
      <c r="AT100" s="85">
        <v>2</v>
      </c>
      <c r="AU100" s="86" t="str">
        <f t="shared" si="3"/>
        <v>9B2</v>
      </c>
      <c r="AV100" s="119" t="s">
        <v>44</v>
      </c>
      <c r="AW100" s="85" t="s">
        <v>42</v>
      </c>
      <c r="AX100" s="205">
        <v>235</v>
      </c>
      <c r="AY100" s="88">
        <v>240</v>
      </c>
      <c r="AZ100" s="119"/>
      <c r="BA100" s="85"/>
      <c r="BB100" s="205"/>
      <c r="BC100" s="105" t="s">
        <v>137</v>
      </c>
      <c r="BD100" s="105" t="s">
        <v>137</v>
      </c>
      <c r="BE100" s="143"/>
      <c r="BF100" s="143"/>
      <c r="BG100" s="143"/>
      <c r="BH100" s="143"/>
      <c r="BI100" s="143"/>
      <c r="BJ100" s="143"/>
      <c r="BK100" s="143"/>
      <c r="BL100" s="88"/>
      <c r="BM100" s="72"/>
      <c r="BN100" s="72"/>
      <c r="BO100" s="72"/>
    </row>
    <row r="101" spans="37:67" ht="19.5" hidden="1" customHeight="1" thickBot="1">
      <c r="AK101" s="143" t="s">
        <v>154</v>
      </c>
      <c r="AL101" s="143" t="s">
        <v>155</v>
      </c>
      <c r="AM101" s="66"/>
      <c r="AN101" s="143" t="s">
        <v>161</v>
      </c>
      <c r="AO101" s="143">
        <v>3</v>
      </c>
      <c r="AQ101" s="673"/>
      <c r="AR101" s="95">
        <v>9</v>
      </c>
      <c r="AS101" s="95" t="s">
        <v>29</v>
      </c>
      <c r="AT101" s="129">
        <v>2</v>
      </c>
      <c r="AU101" s="96" t="str">
        <f t="shared" si="3"/>
        <v>9C2</v>
      </c>
      <c r="AV101" s="121" t="s">
        <v>46</v>
      </c>
      <c r="AW101" s="129" t="s">
        <v>42</v>
      </c>
      <c r="AX101" s="208">
        <v>230</v>
      </c>
      <c r="AY101" s="97">
        <v>240</v>
      </c>
      <c r="AZ101" s="121"/>
      <c r="BA101" s="129"/>
      <c r="BB101" s="106" t="s">
        <v>137</v>
      </c>
      <c r="BC101" s="107" t="s">
        <v>137</v>
      </c>
      <c r="BD101" s="107" t="s">
        <v>137</v>
      </c>
      <c r="BE101" s="89"/>
      <c r="BF101" s="89"/>
      <c r="BG101" s="89"/>
      <c r="BH101" s="89"/>
      <c r="BI101" s="89"/>
      <c r="BJ101" s="89"/>
      <c r="BK101" s="89"/>
      <c r="BL101" s="92"/>
      <c r="BM101" s="72"/>
      <c r="BN101" s="72"/>
      <c r="BO101" s="72"/>
    </row>
    <row r="102" spans="37:67" ht="19.5" hidden="1" customHeight="1">
      <c r="AL102" s="66"/>
      <c r="AM102" s="66"/>
      <c r="AQ102" s="674" t="s">
        <v>265</v>
      </c>
      <c r="AR102" s="83">
        <v>9</v>
      </c>
      <c r="AS102" s="83" t="s">
        <v>27</v>
      </c>
      <c r="AT102" s="93">
        <v>3</v>
      </c>
      <c r="AU102" s="94" t="str">
        <f t="shared" si="3"/>
        <v>9A3</v>
      </c>
      <c r="AV102" s="118" t="s">
        <v>48</v>
      </c>
      <c r="AW102" s="93" t="s">
        <v>222</v>
      </c>
      <c r="AX102" s="207">
        <v>245</v>
      </c>
      <c r="AY102" s="84">
        <v>265</v>
      </c>
      <c r="AZ102" s="118">
        <v>270</v>
      </c>
      <c r="BA102" s="93">
        <v>280</v>
      </c>
      <c r="BB102" s="207"/>
      <c r="BC102" s="83"/>
      <c r="BD102" s="83"/>
      <c r="BE102" s="104" t="s">
        <v>137</v>
      </c>
      <c r="BF102" s="104" t="s">
        <v>137</v>
      </c>
      <c r="BG102" s="104" t="s">
        <v>137</v>
      </c>
      <c r="BH102" s="104" t="s">
        <v>137</v>
      </c>
      <c r="BI102" s="104" t="s">
        <v>137</v>
      </c>
      <c r="BJ102" s="60" t="s">
        <v>135</v>
      </c>
      <c r="BK102" s="60" t="s">
        <v>135</v>
      </c>
      <c r="BL102" s="132" t="s">
        <v>135</v>
      </c>
      <c r="BM102" s="72"/>
      <c r="BN102" s="72"/>
      <c r="BO102" s="72"/>
    </row>
    <row r="103" spans="37:67" ht="19.5" hidden="1" customHeight="1">
      <c r="AL103" s="66"/>
      <c r="AM103" s="66"/>
      <c r="AQ103" s="672"/>
      <c r="AR103" s="143">
        <v>9</v>
      </c>
      <c r="AS103" s="143" t="s">
        <v>28</v>
      </c>
      <c r="AT103" s="85">
        <v>3</v>
      </c>
      <c r="AU103" s="86" t="str">
        <f t="shared" si="3"/>
        <v>9B3</v>
      </c>
      <c r="AV103" s="119" t="s">
        <v>48</v>
      </c>
      <c r="AW103" s="85" t="s">
        <v>222</v>
      </c>
      <c r="AX103" s="205">
        <v>245</v>
      </c>
      <c r="AY103" s="88">
        <v>260</v>
      </c>
      <c r="AZ103" s="119">
        <v>265</v>
      </c>
      <c r="BA103" s="85">
        <v>280</v>
      </c>
      <c r="BB103" s="205"/>
      <c r="BC103" s="143"/>
      <c r="BD103" s="143"/>
      <c r="BE103" s="105" t="s">
        <v>137</v>
      </c>
      <c r="BF103" s="105" t="s">
        <v>137</v>
      </c>
      <c r="BG103" s="105" t="s">
        <v>137</v>
      </c>
      <c r="BH103" s="105" t="s">
        <v>137</v>
      </c>
      <c r="BI103" s="57" t="s">
        <v>135</v>
      </c>
      <c r="BJ103" s="57" t="s">
        <v>135</v>
      </c>
      <c r="BK103" s="57" t="s">
        <v>135</v>
      </c>
      <c r="BL103" s="133" t="s">
        <v>135</v>
      </c>
      <c r="BM103" s="72"/>
      <c r="BN103" s="72"/>
      <c r="BO103" s="72"/>
    </row>
    <row r="104" spans="37:67" ht="19.5" hidden="1" customHeight="1" thickBot="1">
      <c r="AK104" s="87" t="s">
        <v>188</v>
      </c>
      <c r="AL104" s="143" t="s">
        <v>189</v>
      </c>
      <c r="AM104" s="66"/>
      <c r="AQ104" s="673"/>
      <c r="AR104" s="95">
        <v>9</v>
      </c>
      <c r="AS104" s="95" t="s">
        <v>29</v>
      </c>
      <c r="AT104" s="129">
        <v>3</v>
      </c>
      <c r="AU104" s="96" t="str">
        <f t="shared" si="3"/>
        <v>9C3</v>
      </c>
      <c r="AV104" s="121" t="s">
        <v>48</v>
      </c>
      <c r="AW104" s="90" t="s">
        <v>221</v>
      </c>
      <c r="AX104" s="208">
        <v>245</v>
      </c>
      <c r="AY104" s="97">
        <v>255</v>
      </c>
      <c r="AZ104" s="121">
        <v>260</v>
      </c>
      <c r="BA104" s="129">
        <v>280</v>
      </c>
      <c r="BB104" s="208"/>
      <c r="BC104" s="95"/>
      <c r="BD104" s="95"/>
      <c r="BE104" s="108" t="s">
        <v>137</v>
      </c>
      <c r="BF104" s="108" t="s">
        <v>137</v>
      </c>
      <c r="BG104" s="108" t="s">
        <v>137</v>
      </c>
      <c r="BH104" s="62" t="s">
        <v>135</v>
      </c>
      <c r="BI104" s="62" t="s">
        <v>135</v>
      </c>
      <c r="BJ104" s="62" t="s">
        <v>135</v>
      </c>
      <c r="BK104" s="130" t="s">
        <v>135</v>
      </c>
      <c r="BL104" s="131" t="s">
        <v>135</v>
      </c>
      <c r="BM104" s="72"/>
      <c r="BN104" s="72"/>
      <c r="BO104" s="72"/>
    </row>
    <row r="105" spans="37:67" ht="19.5" hidden="1" customHeight="1">
      <c r="AK105" s="87" t="s">
        <v>24</v>
      </c>
      <c r="AL105" s="143">
        <v>0</v>
      </c>
      <c r="AM105" s="66"/>
      <c r="AQ105" s="671" t="s">
        <v>266</v>
      </c>
      <c r="AR105" s="83">
        <v>10</v>
      </c>
      <c r="AS105" s="83" t="s">
        <v>27</v>
      </c>
      <c r="AT105" s="93">
        <v>0</v>
      </c>
      <c r="AU105" s="94" t="str">
        <f>AR105&amp;AS105&amp;AT105</f>
        <v>10A0</v>
      </c>
      <c r="AV105" s="118" t="s">
        <v>42</v>
      </c>
      <c r="AW105" s="93" t="s">
        <v>56</v>
      </c>
      <c r="AX105" s="207">
        <v>240</v>
      </c>
      <c r="AY105" s="84">
        <v>265</v>
      </c>
      <c r="AZ105" s="118">
        <v>270</v>
      </c>
      <c r="BA105" s="93">
        <v>280</v>
      </c>
      <c r="BB105" s="207"/>
      <c r="BC105" s="83"/>
      <c r="BD105" s="104" t="s">
        <v>137</v>
      </c>
      <c r="BE105" s="104" t="s">
        <v>137</v>
      </c>
      <c r="BF105" s="104" t="s">
        <v>137</v>
      </c>
      <c r="BG105" s="104" t="s">
        <v>137</v>
      </c>
      <c r="BH105" s="104" t="s">
        <v>137</v>
      </c>
      <c r="BI105" s="104" t="s">
        <v>137</v>
      </c>
      <c r="BJ105" s="60" t="s">
        <v>135</v>
      </c>
      <c r="BK105" s="60" t="s">
        <v>135</v>
      </c>
      <c r="BL105" s="61" t="s">
        <v>135</v>
      </c>
      <c r="BM105" s="72"/>
      <c r="BN105" s="72"/>
      <c r="BO105" s="72"/>
    </row>
    <row r="106" spans="37:67" ht="19.5" hidden="1" customHeight="1">
      <c r="AK106" s="87" t="s">
        <v>25</v>
      </c>
      <c r="AL106" s="143">
        <v>1</v>
      </c>
      <c r="AM106" s="66"/>
      <c r="AQ106" s="672"/>
      <c r="AR106" s="143">
        <v>10</v>
      </c>
      <c r="AS106" s="143" t="s">
        <v>28</v>
      </c>
      <c r="AT106" s="85">
        <v>0</v>
      </c>
      <c r="AU106" s="86" t="str">
        <f>AR106&amp;AS106&amp;AT106</f>
        <v>10B0</v>
      </c>
      <c r="AV106" s="119" t="s">
        <v>44</v>
      </c>
      <c r="AW106" s="85" t="s">
        <v>222</v>
      </c>
      <c r="AX106" s="205">
        <v>235</v>
      </c>
      <c r="AY106" s="88">
        <v>260</v>
      </c>
      <c r="AZ106" s="119">
        <v>265</v>
      </c>
      <c r="BA106" s="85">
        <v>280</v>
      </c>
      <c r="BB106" s="205"/>
      <c r="BC106" s="105" t="s">
        <v>137</v>
      </c>
      <c r="BD106" s="105" t="s">
        <v>137</v>
      </c>
      <c r="BE106" s="105" t="s">
        <v>137</v>
      </c>
      <c r="BF106" s="105" t="s">
        <v>137</v>
      </c>
      <c r="BG106" s="105" t="s">
        <v>137</v>
      </c>
      <c r="BH106" s="105" t="s">
        <v>137</v>
      </c>
      <c r="BI106" s="57" t="s">
        <v>135</v>
      </c>
      <c r="BJ106" s="57" t="s">
        <v>135</v>
      </c>
      <c r="BK106" s="57" t="s">
        <v>135</v>
      </c>
      <c r="BL106" s="133" t="s">
        <v>135</v>
      </c>
      <c r="BM106" s="72"/>
      <c r="BN106" s="72"/>
      <c r="BO106" s="72"/>
    </row>
    <row r="107" spans="37:67" ht="19.5" hidden="1" customHeight="1" thickBot="1">
      <c r="AL107" s="143">
        <v>2</v>
      </c>
      <c r="AM107" s="66"/>
      <c r="AQ107" s="684"/>
      <c r="AR107" s="89">
        <v>10</v>
      </c>
      <c r="AS107" s="89" t="s">
        <v>29</v>
      </c>
      <c r="AT107" s="90">
        <v>0</v>
      </c>
      <c r="AU107" s="91" t="str">
        <f>AR107&amp;AS107&amp;AT107</f>
        <v>10C0</v>
      </c>
      <c r="AV107" s="120" t="s">
        <v>46</v>
      </c>
      <c r="AW107" s="90" t="s">
        <v>222</v>
      </c>
      <c r="AX107" s="206">
        <v>230</v>
      </c>
      <c r="AY107" s="92">
        <v>255</v>
      </c>
      <c r="AZ107" s="120">
        <v>260</v>
      </c>
      <c r="BA107" s="90">
        <v>280</v>
      </c>
      <c r="BB107" s="110" t="s">
        <v>137</v>
      </c>
      <c r="BC107" s="108" t="s">
        <v>137</v>
      </c>
      <c r="BD107" s="108" t="s">
        <v>137</v>
      </c>
      <c r="BE107" s="108" t="s">
        <v>137</v>
      </c>
      <c r="BF107" s="108" t="s">
        <v>137</v>
      </c>
      <c r="BG107" s="108" t="s">
        <v>137</v>
      </c>
      <c r="BH107" s="62" t="s">
        <v>135</v>
      </c>
      <c r="BI107" s="62" t="s">
        <v>135</v>
      </c>
      <c r="BJ107" s="62" t="s">
        <v>135</v>
      </c>
      <c r="BK107" s="130" t="s">
        <v>135</v>
      </c>
      <c r="BL107" s="131" t="s">
        <v>135</v>
      </c>
      <c r="BM107" s="72"/>
      <c r="BN107" s="72"/>
      <c r="BO107" s="72"/>
    </row>
    <row r="108" spans="37:67" ht="17.25" hidden="1" customHeight="1">
      <c r="AL108" s="143">
        <v>34</v>
      </c>
      <c r="AM108" s="66"/>
      <c r="AQ108" s="674" t="s">
        <v>267</v>
      </c>
      <c r="AR108" s="83">
        <v>11</v>
      </c>
      <c r="AS108" s="83" t="s">
        <v>27</v>
      </c>
      <c r="AT108" s="93">
        <v>2</v>
      </c>
      <c r="AU108" s="94" t="str">
        <f t="shared" si="3"/>
        <v>11A2</v>
      </c>
      <c r="AV108" s="118" t="s">
        <v>42</v>
      </c>
      <c r="AW108" s="93" t="s">
        <v>219</v>
      </c>
      <c r="AX108" s="207">
        <v>240</v>
      </c>
      <c r="AY108" s="84">
        <v>265</v>
      </c>
      <c r="AZ108" s="118"/>
      <c r="BA108" s="93"/>
      <c r="BB108" s="207"/>
      <c r="BC108" s="83"/>
      <c r="BD108" s="104" t="s">
        <v>137</v>
      </c>
      <c r="BE108" s="104" t="s">
        <v>137</v>
      </c>
      <c r="BF108" s="104" t="s">
        <v>137</v>
      </c>
      <c r="BG108" s="104" t="s">
        <v>137</v>
      </c>
      <c r="BH108" s="104" t="s">
        <v>137</v>
      </c>
      <c r="BI108" s="104" t="s">
        <v>137</v>
      </c>
      <c r="BJ108" s="83"/>
      <c r="BK108" s="83"/>
      <c r="BL108" s="84"/>
      <c r="BM108" s="72"/>
      <c r="BN108" s="72"/>
      <c r="BO108" s="72"/>
    </row>
    <row r="109" spans="37:67" ht="19.5" hidden="1" customHeight="1">
      <c r="AL109" s="143">
        <v>36</v>
      </c>
      <c r="AM109" s="66"/>
      <c r="AQ109" s="672"/>
      <c r="AR109" s="143">
        <v>11</v>
      </c>
      <c r="AS109" s="143" t="s">
        <v>28</v>
      </c>
      <c r="AT109" s="85">
        <v>2</v>
      </c>
      <c r="AU109" s="86" t="str">
        <f t="shared" si="3"/>
        <v>11B2</v>
      </c>
      <c r="AV109" s="119" t="s">
        <v>44</v>
      </c>
      <c r="AW109" s="85" t="s">
        <v>61</v>
      </c>
      <c r="AX109" s="205">
        <v>235</v>
      </c>
      <c r="AY109" s="88">
        <v>260</v>
      </c>
      <c r="AZ109" s="119"/>
      <c r="BA109" s="85"/>
      <c r="BB109" s="205"/>
      <c r="BC109" s="105" t="s">
        <v>137</v>
      </c>
      <c r="BD109" s="105" t="s">
        <v>137</v>
      </c>
      <c r="BE109" s="105" t="s">
        <v>137</v>
      </c>
      <c r="BF109" s="105" t="s">
        <v>137</v>
      </c>
      <c r="BG109" s="105" t="s">
        <v>137</v>
      </c>
      <c r="BH109" s="105" t="s">
        <v>137</v>
      </c>
      <c r="BI109" s="143"/>
      <c r="BJ109" s="143"/>
      <c r="BK109" s="143"/>
      <c r="BL109" s="88"/>
      <c r="BM109" s="72"/>
      <c r="BN109" s="72"/>
      <c r="BO109" s="72"/>
    </row>
    <row r="110" spans="37:67" ht="19.5" hidden="1" customHeight="1" thickBot="1">
      <c r="AL110" s="66"/>
      <c r="AM110" s="66"/>
      <c r="AQ110" s="673"/>
      <c r="AR110" s="95">
        <v>11</v>
      </c>
      <c r="AS110" s="95" t="s">
        <v>29</v>
      </c>
      <c r="AT110" s="129">
        <v>2</v>
      </c>
      <c r="AU110" s="96" t="str">
        <f t="shared" si="3"/>
        <v>11C2</v>
      </c>
      <c r="AV110" s="121" t="s">
        <v>46</v>
      </c>
      <c r="AW110" s="129" t="s">
        <v>52</v>
      </c>
      <c r="AX110" s="208">
        <v>230</v>
      </c>
      <c r="AY110" s="97">
        <v>255</v>
      </c>
      <c r="AZ110" s="121"/>
      <c r="BA110" s="129"/>
      <c r="BB110" s="110" t="s">
        <v>137</v>
      </c>
      <c r="BC110" s="108" t="s">
        <v>137</v>
      </c>
      <c r="BD110" s="108" t="s">
        <v>137</v>
      </c>
      <c r="BE110" s="108" t="s">
        <v>137</v>
      </c>
      <c r="BF110" s="108" t="s">
        <v>137</v>
      </c>
      <c r="BG110" s="108" t="s">
        <v>137</v>
      </c>
      <c r="BH110" s="95"/>
      <c r="BI110" s="95"/>
      <c r="BJ110" s="95"/>
      <c r="BK110" s="95"/>
      <c r="BL110" s="97"/>
      <c r="BM110" s="72"/>
      <c r="BN110" s="72"/>
      <c r="BO110" s="72"/>
    </row>
    <row r="111" spans="37:67" ht="19.5" hidden="1" customHeight="1">
      <c r="AL111" s="66"/>
      <c r="AM111" s="66"/>
      <c r="AQ111" s="674" t="s">
        <v>268</v>
      </c>
      <c r="AR111" s="83">
        <v>11</v>
      </c>
      <c r="AS111" s="83" t="s">
        <v>27</v>
      </c>
      <c r="AT111" s="93">
        <v>3</v>
      </c>
      <c r="AU111" s="94" t="str">
        <f t="shared" si="3"/>
        <v>11A3</v>
      </c>
      <c r="AV111" s="118" t="s">
        <v>42</v>
      </c>
      <c r="AW111" s="93" t="s">
        <v>219</v>
      </c>
      <c r="AX111" s="207">
        <v>240</v>
      </c>
      <c r="AY111" s="84">
        <v>265</v>
      </c>
      <c r="AZ111" s="118"/>
      <c r="BA111" s="93"/>
      <c r="BB111" s="204"/>
      <c r="BC111" s="80"/>
      <c r="BD111" s="109" t="s">
        <v>137</v>
      </c>
      <c r="BE111" s="109" t="s">
        <v>137</v>
      </c>
      <c r="BF111" s="109" t="s">
        <v>137</v>
      </c>
      <c r="BG111" s="109" t="s">
        <v>137</v>
      </c>
      <c r="BH111" s="109" t="s">
        <v>137</v>
      </c>
      <c r="BI111" s="109" t="s">
        <v>137</v>
      </c>
      <c r="BJ111" s="80"/>
      <c r="BK111" s="80"/>
      <c r="BL111" s="98"/>
      <c r="BM111" s="72"/>
      <c r="BN111" s="72"/>
      <c r="BO111" s="72"/>
    </row>
    <row r="112" spans="37:67" ht="19.5" hidden="1" customHeight="1">
      <c r="AL112" s="66"/>
      <c r="AM112" s="66"/>
      <c r="AQ112" s="672"/>
      <c r="AR112" s="143">
        <v>11</v>
      </c>
      <c r="AS112" s="143" t="s">
        <v>28</v>
      </c>
      <c r="AT112" s="85">
        <v>3</v>
      </c>
      <c r="AU112" s="86" t="str">
        <f t="shared" si="3"/>
        <v>11B3</v>
      </c>
      <c r="AV112" s="119" t="s">
        <v>44</v>
      </c>
      <c r="AW112" s="85" t="s">
        <v>61</v>
      </c>
      <c r="AX112" s="205">
        <v>235</v>
      </c>
      <c r="AY112" s="88">
        <v>260</v>
      </c>
      <c r="AZ112" s="119"/>
      <c r="BA112" s="85"/>
      <c r="BB112" s="205"/>
      <c r="BC112" s="105" t="s">
        <v>137</v>
      </c>
      <c r="BD112" s="105" t="s">
        <v>137</v>
      </c>
      <c r="BE112" s="105" t="s">
        <v>137</v>
      </c>
      <c r="BF112" s="105" t="s">
        <v>137</v>
      </c>
      <c r="BG112" s="105" t="s">
        <v>137</v>
      </c>
      <c r="BH112" s="105" t="s">
        <v>137</v>
      </c>
      <c r="BI112" s="143"/>
      <c r="BJ112" s="143"/>
      <c r="BK112" s="143"/>
      <c r="BL112" s="88"/>
      <c r="BM112" s="72"/>
      <c r="BN112" s="72"/>
      <c r="BO112" s="72"/>
    </row>
    <row r="113" spans="37:67" ht="19.5" hidden="1" customHeight="1" thickBot="1">
      <c r="AK113" s="143" t="s">
        <v>332</v>
      </c>
      <c r="AL113" s="143" t="s">
        <v>603</v>
      </c>
      <c r="AM113" s="143" t="s">
        <v>336</v>
      </c>
      <c r="AQ113" s="673"/>
      <c r="AR113" s="95">
        <v>11</v>
      </c>
      <c r="AS113" s="95" t="s">
        <v>29</v>
      </c>
      <c r="AT113" s="129">
        <v>3</v>
      </c>
      <c r="AU113" s="96" t="str">
        <f t="shared" si="3"/>
        <v>11C3</v>
      </c>
      <c r="AV113" s="121" t="s">
        <v>46</v>
      </c>
      <c r="AW113" s="129" t="s">
        <v>52</v>
      </c>
      <c r="AX113" s="208">
        <v>230</v>
      </c>
      <c r="AY113" s="97">
        <v>255</v>
      </c>
      <c r="AZ113" s="121"/>
      <c r="BA113" s="129"/>
      <c r="BB113" s="106" t="s">
        <v>137</v>
      </c>
      <c r="BC113" s="107" t="s">
        <v>137</v>
      </c>
      <c r="BD113" s="107" t="s">
        <v>137</v>
      </c>
      <c r="BE113" s="107" t="s">
        <v>137</v>
      </c>
      <c r="BF113" s="107" t="s">
        <v>137</v>
      </c>
      <c r="BG113" s="107" t="s">
        <v>137</v>
      </c>
      <c r="BH113" s="89"/>
      <c r="BI113" s="89"/>
      <c r="BJ113" s="89"/>
      <c r="BK113" s="89"/>
      <c r="BL113" s="92"/>
      <c r="BM113" s="72"/>
      <c r="BN113" s="72"/>
      <c r="BO113" s="72"/>
    </row>
    <row r="114" spans="37:67" ht="39" hidden="1" customHeight="1" thickBot="1">
      <c r="AK114" s="143" t="s">
        <v>333</v>
      </c>
      <c r="AL114" s="75">
        <v>8</v>
      </c>
      <c r="AM114" s="75" t="s">
        <v>338</v>
      </c>
      <c r="AQ114" s="173" t="s">
        <v>269</v>
      </c>
      <c r="AR114" s="77">
        <v>11</v>
      </c>
      <c r="AS114" s="77" t="s">
        <v>155</v>
      </c>
      <c r="AT114" s="100">
        <v>1</v>
      </c>
      <c r="AU114" s="74" t="str">
        <f t="shared" si="3"/>
        <v>11D1</v>
      </c>
      <c r="AV114" s="76" t="s">
        <v>156</v>
      </c>
      <c r="AW114" s="100" t="s">
        <v>156</v>
      </c>
      <c r="AX114" s="99">
        <v>216</v>
      </c>
      <c r="AY114" s="78">
        <v>230</v>
      </c>
      <c r="AZ114" s="76">
        <v>216</v>
      </c>
      <c r="BA114" s="100">
        <v>230</v>
      </c>
      <c r="BB114" s="111" t="s">
        <v>137</v>
      </c>
      <c r="BC114" s="112" t="s">
        <v>137</v>
      </c>
      <c r="BD114" s="112" t="s">
        <v>137</v>
      </c>
      <c r="BE114" s="112" t="s">
        <v>137</v>
      </c>
      <c r="BF114" s="112" t="s">
        <v>137</v>
      </c>
      <c r="BG114" s="112" t="s">
        <v>137</v>
      </c>
      <c r="BH114" s="112" t="s">
        <v>137</v>
      </c>
      <c r="BI114" s="112" t="s">
        <v>137</v>
      </c>
      <c r="BJ114" s="112" t="s">
        <v>137</v>
      </c>
      <c r="BK114" s="112" t="s">
        <v>137</v>
      </c>
      <c r="BL114" s="113" t="s">
        <v>137</v>
      </c>
      <c r="BM114" s="72"/>
      <c r="BN114" s="72"/>
      <c r="BO114" s="72"/>
    </row>
    <row r="115" spans="37:67" ht="19.5" hidden="1" customHeight="1">
      <c r="AK115" s="143" t="s">
        <v>334</v>
      </c>
      <c r="AL115" s="75">
        <v>16</v>
      </c>
      <c r="AM115" s="75" t="s">
        <v>337</v>
      </c>
      <c r="AQ115" s="674" t="s">
        <v>270</v>
      </c>
      <c r="AR115" s="83">
        <v>12</v>
      </c>
      <c r="AS115" s="83" t="s">
        <v>27</v>
      </c>
      <c r="AT115" s="93">
        <v>2</v>
      </c>
      <c r="AU115" s="94" t="str">
        <f t="shared" ref="AU115:AU121" si="4">AR115&amp;AS115&amp;AT115</f>
        <v>12A2</v>
      </c>
      <c r="AV115" s="118" t="s">
        <v>42</v>
      </c>
      <c r="AW115" s="93" t="s">
        <v>218</v>
      </c>
      <c r="AX115" s="207">
        <v>240</v>
      </c>
      <c r="AY115" s="84">
        <v>240</v>
      </c>
      <c r="AZ115" s="118"/>
      <c r="BA115" s="93"/>
      <c r="BB115" s="204"/>
      <c r="BC115" s="80"/>
      <c r="BD115" s="109" t="s">
        <v>137</v>
      </c>
      <c r="BE115" s="80"/>
      <c r="BF115" s="80"/>
      <c r="BG115" s="80"/>
      <c r="BH115" s="80"/>
      <c r="BI115" s="80"/>
      <c r="BJ115" s="80"/>
      <c r="BK115" s="80"/>
      <c r="BL115" s="98"/>
      <c r="BM115" s="72"/>
      <c r="BN115" s="72"/>
      <c r="BO115" s="72"/>
    </row>
    <row r="116" spans="37:67" ht="19.5" hidden="1" customHeight="1">
      <c r="AK116" s="143" t="s">
        <v>335</v>
      </c>
      <c r="AL116" s="75">
        <v>11</v>
      </c>
      <c r="AM116" s="75" t="s">
        <v>339</v>
      </c>
      <c r="AQ116" s="672"/>
      <c r="AR116" s="143">
        <v>12</v>
      </c>
      <c r="AS116" s="143" t="s">
        <v>28</v>
      </c>
      <c r="AT116" s="85">
        <v>2</v>
      </c>
      <c r="AU116" s="86" t="str">
        <f t="shared" si="4"/>
        <v>12B2</v>
      </c>
      <c r="AV116" s="119" t="s">
        <v>44</v>
      </c>
      <c r="AW116" s="85" t="s">
        <v>42</v>
      </c>
      <c r="AX116" s="205">
        <v>235</v>
      </c>
      <c r="AY116" s="88">
        <v>240</v>
      </c>
      <c r="AZ116" s="119"/>
      <c r="BA116" s="85"/>
      <c r="BB116" s="205"/>
      <c r="BC116" s="105" t="s">
        <v>137</v>
      </c>
      <c r="BD116" s="105" t="s">
        <v>137</v>
      </c>
      <c r="BE116" s="143"/>
      <c r="BF116" s="143"/>
      <c r="BG116" s="143"/>
      <c r="BH116" s="143"/>
      <c r="BI116" s="143"/>
      <c r="BJ116" s="143"/>
      <c r="BK116" s="143"/>
      <c r="BL116" s="88"/>
      <c r="BM116" s="72"/>
      <c r="BN116" s="72"/>
      <c r="BO116" s="72"/>
    </row>
    <row r="117" spans="37:67" ht="19.5" hidden="1" customHeight="1" thickBot="1">
      <c r="AQ117" s="673"/>
      <c r="AR117" s="95">
        <v>12</v>
      </c>
      <c r="AS117" s="95" t="s">
        <v>29</v>
      </c>
      <c r="AT117" s="129">
        <v>2</v>
      </c>
      <c r="AU117" s="96" t="str">
        <f t="shared" si="4"/>
        <v>12C2</v>
      </c>
      <c r="AV117" s="121" t="s">
        <v>46</v>
      </c>
      <c r="AW117" s="129" t="s">
        <v>42</v>
      </c>
      <c r="AX117" s="208">
        <v>230</v>
      </c>
      <c r="AY117" s="97">
        <v>240</v>
      </c>
      <c r="AZ117" s="121"/>
      <c r="BA117" s="129"/>
      <c r="BB117" s="106" t="s">
        <v>137</v>
      </c>
      <c r="BC117" s="107" t="s">
        <v>137</v>
      </c>
      <c r="BD117" s="107" t="s">
        <v>137</v>
      </c>
      <c r="BE117" s="89"/>
      <c r="BF117" s="89"/>
      <c r="BG117" s="89"/>
      <c r="BH117" s="89"/>
      <c r="BI117" s="89"/>
      <c r="BJ117" s="89"/>
      <c r="BK117" s="89"/>
      <c r="BL117" s="92"/>
      <c r="BM117" s="72"/>
      <c r="BN117" s="72"/>
      <c r="BO117" s="72"/>
    </row>
    <row r="118" spans="37:67" ht="19.5" hidden="1" customHeight="1">
      <c r="AK118" s="72"/>
      <c r="AQ118" s="674" t="s">
        <v>271</v>
      </c>
      <c r="AR118" s="83">
        <v>12</v>
      </c>
      <c r="AS118" s="83" t="s">
        <v>27</v>
      </c>
      <c r="AT118" s="93">
        <v>3</v>
      </c>
      <c r="AU118" s="94" t="str">
        <f t="shared" si="4"/>
        <v>12A3</v>
      </c>
      <c r="AV118" s="118" t="s">
        <v>48</v>
      </c>
      <c r="AW118" s="93" t="s">
        <v>50</v>
      </c>
      <c r="AX118" s="207">
        <v>245</v>
      </c>
      <c r="AY118" s="84">
        <v>265</v>
      </c>
      <c r="AZ118" s="118"/>
      <c r="BA118" s="93"/>
      <c r="BB118" s="207"/>
      <c r="BC118" s="83"/>
      <c r="BD118" s="83"/>
      <c r="BE118" s="104" t="s">
        <v>137</v>
      </c>
      <c r="BF118" s="104" t="s">
        <v>137</v>
      </c>
      <c r="BG118" s="104" t="s">
        <v>137</v>
      </c>
      <c r="BH118" s="104" t="s">
        <v>137</v>
      </c>
      <c r="BI118" s="104" t="s">
        <v>137</v>
      </c>
      <c r="BJ118" s="83"/>
      <c r="BK118" s="83"/>
      <c r="BL118" s="84"/>
      <c r="BM118" s="72"/>
      <c r="BN118" s="72"/>
      <c r="BO118" s="72"/>
    </row>
    <row r="119" spans="37:67" ht="19.5" hidden="1" customHeight="1">
      <c r="AK119" s="72"/>
      <c r="AQ119" s="672"/>
      <c r="AR119" s="143">
        <v>12</v>
      </c>
      <c r="AS119" s="143" t="s">
        <v>28</v>
      </c>
      <c r="AT119" s="85">
        <v>3</v>
      </c>
      <c r="AU119" s="86" t="str">
        <f t="shared" si="4"/>
        <v>12B3</v>
      </c>
      <c r="AV119" s="119" t="s">
        <v>48</v>
      </c>
      <c r="AW119" s="85" t="s">
        <v>61</v>
      </c>
      <c r="AX119" s="205">
        <v>245</v>
      </c>
      <c r="AY119" s="88">
        <v>260</v>
      </c>
      <c r="AZ119" s="119"/>
      <c r="BA119" s="85"/>
      <c r="BB119" s="205"/>
      <c r="BC119" s="143"/>
      <c r="BD119" s="143"/>
      <c r="BE119" s="105" t="s">
        <v>137</v>
      </c>
      <c r="BF119" s="105" t="s">
        <v>137</v>
      </c>
      <c r="BG119" s="105" t="s">
        <v>137</v>
      </c>
      <c r="BH119" s="105" t="s">
        <v>137</v>
      </c>
      <c r="BI119" s="143"/>
      <c r="BJ119" s="143"/>
      <c r="BK119" s="143"/>
      <c r="BL119" s="88"/>
      <c r="BM119" s="72"/>
      <c r="BN119" s="72"/>
      <c r="BO119" s="72"/>
    </row>
    <row r="120" spans="37:67" ht="19.5" hidden="1" customHeight="1" thickBot="1">
      <c r="AK120" s="72"/>
      <c r="AQ120" s="673"/>
      <c r="AR120" s="95">
        <v>12</v>
      </c>
      <c r="AS120" s="95" t="s">
        <v>29</v>
      </c>
      <c r="AT120" s="129">
        <v>3</v>
      </c>
      <c r="AU120" s="96" t="str">
        <f t="shared" si="4"/>
        <v>12C3</v>
      </c>
      <c r="AV120" s="121" t="s">
        <v>48</v>
      </c>
      <c r="AW120" s="129" t="s">
        <v>52</v>
      </c>
      <c r="AX120" s="208">
        <v>245</v>
      </c>
      <c r="AY120" s="97">
        <v>255</v>
      </c>
      <c r="AZ120" s="121"/>
      <c r="BA120" s="129"/>
      <c r="BB120" s="208"/>
      <c r="BC120" s="95"/>
      <c r="BD120" s="95"/>
      <c r="BE120" s="108" t="s">
        <v>137</v>
      </c>
      <c r="BF120" s="108" t="s">
        <v>137</v>
      </c>
      <c r="BG120" s="108" t="s">
        <v>137</v>
      </c>
      <c r="BH120" s="95"/>
      <c r="BI120" s="95"/>
      <c r="BJ120" s="95"/>
      <c r="BK120" s="95"/>
      <c r="BL120" s="97"/>
      <c r="BM120" s="72"/>
      <c r="BN120" s="72"/>
      <c r="BO120" s="72"/>
    </row>
    <row r="121" spans="37:67" ht="39.75" hidden="1" customHeight="1" thickBot="1">
      <c r="AK121" s="72"/>
      <c r="AQ121" s="172" t="s">
        <v>272</v>
      </c>
      <c r="AR121" s="102">
        <v>12</v>
      </c>
      <c r="AS121" s="102" t="s">
        <v>155</v>
      </c>
      <c r="AT121" s="210">
        <v>1</v>
      </c>
      <c r="AU121" s="103" t="str">
        <f t="shared" si="4"/>
        <v>12D1</v>
      </c>
      <c r="AV121" s="122" t="s">
        <v>156</v>
      </c>
      <c r="AW121" s="210" t="s">
        <v>156</v>
      </c>
      <c r="AX121" s="101">
        <v>216</v>
      </c>
      <c r="AY121" s="123">
        <v>230</v>
      </c>
      <c r="AZ121" s="122">
        <v>216</v>
      </c>
      <c r="BA121" s="210">
        <v>230</v>
      </c>
      <c r="BB121" s="114" t="s">
        <v>137</v>
      </c>
      <c r="BC121" s="115" t="s">
        <v>137</v>
      </c>
      <c r="BD121" s="115" t="s">
        <v>137</v>
      </c>
      <c r="BE121" s="115" t="s">
        <v>137</v>
      </c>
      <c r="BF121" s="115" t="s">
        <v>137</v>
      </c>
      <c r="BG121" s="115" t="s">
        <v>137</v>
      </c>
      <c r="BH121" s="115" t="s">
        <v>137</v>
      </c>
      <c r="BI121" s="115" t="s">
        <v>137</v>
      </c>
      <c r="BJ121" s="115" t="s">
        <v>137</v>
      </c>
      <c r="BK121" s="115" t="s">
        <v>137</v>
      </c>
      <c r="BL121" s="116" t="s">
        <v>137</v>
      </c>
      <c r="BM121" s="72"/>
      <c r="BN121" s="72"/>
      <c r="BO121" s="72"/>
    </row>
    <row r="122" spans="37:67" ht="19.5" hidden="1" customHeight="1">
      <c r="AK122" s="72"/>
      <c r="AQ122" s="671" t="s">
        <v>273</v>
      </c>
      <c r="AR122" s="83">
        <v>13</v>
      </c>
      <c r="AS122" s="83" t="s">
        <v>27</v>
      </c>
      <c r="AT122" s="93">
        <v>0</v>
      </c>
      <c r="AU122" s="94" t="str">
        <f t="shared" si="3"/>
        <v>13A0</v>
      </c>
      <c r="AV122" s="118" t="s">
        <v>61</v>
      </c>
      <c r="AW122" s="93" t="s">
        <v>56</v>
      </c>
      <c r="AX122" s="207">
        <v>260</v>
      </c>
      <c r="AY122" s="84">
        <v>270</v>
      </c>
      <c r="AZ122" s="118">
        <v>275</v>
      </c>
      <c r="BA122" s="93">
        <v>280</v>
      </c>
      <c r="BB122" s="204"/>
      <c r="BC122" s="80"/>
      <c r="BD122" s="80"/>
      <c r="BE122" s="80"/>
      <c r="BF122" s="80"/>
      <c r="BG122" s="80"/>
      <c r="BH122" s="135" t="s">
        <v>137</v>
      </c>
      <c r="BI122" s="109" t="s">
        <v>137</v>
      </c>
      <c r="BJ122" s="109" t="s">
        <v>137</v>
      </c>
      <c r="BK122" s="59" t="s">
        <v>135</v>
      </c>
      <c r="BL122" s="64" t="s">
        <v>135</v>
      </c>
      <c r="BM122" s="72"/>
      <c r="BN122" s="72"/>
      <c r="BO122" s="72"/>
    </row>
    <row r="123" spans="37:67" ht="19.5" hidden="1" customHeight="1">
      <c r="AK123" s="72"/>
      <c r="AQ123" s="672"/>
      <c r="AR123" s="143">
        <v>13</v>
      </c>
      <c r="AS123" s="143" t="s">
        <v>28</v>
      </c>
      <c r="AT123" s="85">
        <v>0</v>
      </c>
      <c r="AU123" s="86" t="str">
        <f t="shared" si="3"/>
        <v>13B0</v>
      </c>
      <c r="AV123" s="119" t="s">
        <v>52</v>
      </c>
      <c r="AW123" s="85" t="s">
        <v>56</v>
      </c>
      <c r="AX123" s="205">
        <v>255</v>
      </c>
      <c r="AY123" s="88">
        <v>265</v>
      </c>
      <c r="AZ123" s="119">
        <v>270</v>
      </c>
      <c r="BA123" s="85">
        <v>280</v>
      </c>
      <c r="BB123" s="205"/>
      <c r="BC123" s="143"/>
      <c r="BD123" s="143"/>
      <c r="BE123" s="143"/>
      <c r="BF123" s="143"/>
      <c r="BG123" s="105" t="s">
        <v>137</v>
      </c>
      <c r="BH123" s="105" t="s">
        <v>137</v>
      </c>
      <c r="BI123" s="105" t="s">
        <v>137</v>
      </c>
      <c r="BJ123" s="57" t="s">
        <v>135</v>
      </c>
      <c r="BK123" s="57" t="s">
        <v>135</v>
      </c>
      <c r="BL123" s="63" t="s">
        <v>135</v>
      </c>
      <c r="BM123" s="72"/>
      <c r="BN123" s="72"/>
      <c r="BO123" s="72"/>
    </row>
    <row r="124" spans="37:67" ht="19.5" hidden="1" customHeight="1" thickBot="1">
      <c r="AK124" s="72"/>
      <c r="AQ124" s="673"/>
      <c r="AR124" s="95">
        <v>13</v>
      </c>
      <c r="AS124" s="95" t="s">
        <v>29</v>
      </c>
      <c r="AT124" s="129">
        <v>0</v>
      </c>
      <c r="AU124" s="96" t="str">
        <f t="shared" si="3"/>
        <v>13C0</v>
      </c>
      <c r="AV124" s="121" t="s">
        <v>63</v>
      </c>
      <c r="AW124" s="129" t="s">
        <v>56</v>
      </c>
      <c r="AX124" s="208">
        <v>250</v>
      </c>
      <c r="AY124" s="97">
        <v>260</v>
      </c>
      <c r="AZ124" s="121">
        <v>265</v>
      </c>
      <c r="BA124" s="129">
        <v>280</v>
      </c>
      <c r="BB124" s="206"/>
      <c r="BC124" s="89"/>
      <c r="BD124" s="89"/>
      <c r="BE124" s="89"/>
      <c r="BF124" s="138" t="s">
        <v>137</v>
      </c>
      <c r="BG124" s="107" t="s">
        <v>137</v>
      </c>
      <c r="BH124" s="107" t="s">
        <v>137</v>
      </c>
      <c r="BI124" s="58" t="s">
        <v>135</v>
      </c>
      <c r="BJ124" s="58" t="s">
        <v>135</v>
      </c>
      <c r="BK124" s="58" t="s">
        <v>135</v>
      </c>
      <c r="BL124" s="65" t="s">
        <v>135</v>
      </c>
      <c r="BM124" s="72"/>
      <c r="BN124" s="72"/>
      <c r="BO124" s="72"/>
    </row>
    <row r="125" spans="37:67" ht="19.5" hidden="1" customHeight="1">
      <c r="AK125" s="72"/>
      <c r="AQ125" s="674" t="s">
        <v>274</v>
      </c>
      <c r="AR125" s="83">
        <v>14</v>
      </c>
      <c r="AS125" s="83" t="s">
        <v>85</v>
      </c>
      <c r="AT125" s="93">
        <v>2</v>
      </c>
      <c r="AU125" s="94" t="str">
        <f t="shared" si="3"/>
        <v>14A2</v>
      </c>
      <c r="AV125" s="118" t="s">
        <v>42</v>
      </c>
      <c r="AW125" s="93" t="s">
        <v>218</v>
      </c>
      <c r="AX125" s="207">
        <v>240</v>
      </c>
      <c r="AY125" s="84">
        <v>240</v>
      </c>
      <c r="AZ125" s="118"/>
      <c r="BA125" s="93"/>
      <c r="BB125" s="207"/>
      <c r="BC125" s="83"/>
      <c r="BD125" s="104" t="s">
        <v>137</v>
      </c>
      <c r="BE125" s="83"/>
      <c r="BF125" s="83"/>
      <c r="BG125" s="83"/>
      <c r="BH125" s="83"/>
      <c r="BI125" s="83"/>
      <c r="BJ125" s="83"/>
      <c r="BK125" s="83"/>
      <c r="BL125" s="84"/>
      <c r="BM125" s="72"/>
      <c r="BN125" s="72"/>
      <c r="BO125" s="72"/>
    </row>
    <row r="126" spans="37:67" ht="19.5" hidden="1" customHeight="1">
      <c r="AK126" s="72"/>
      <c r="AQ126" s="672"/>
      <c r="AR126" s="143">
        <v>14</v>
      </c>
      <c r="AS126" s="143" t="s">
        <v>86</v>
      </c>
      <c r="AT126" s="85">
        <v>2</v>
      </c>
      <c r="AU126" s="86" t="str">
        <f t="shared" si="3"/>
        <v>14B2</v>
      </c>
      <c r="AV126" s="119" t="s">
        <v>44</v>
      </c>
      <c r="AW126" s="85" t="s">
        <v>42</v>
      </c>
      <c r="AX126" s="205">
        <v>235</v>
      </c>
      <c r="AY126" s="88">
        <v>240</v>
      </c>
      <c r="AZ126" s="119"/>
      <c r="BA126" s="85"/>
      <c r="BB126" s="205"/>
      <c r="BC126" s="105" t="s">
        <v>137</v>
      </c>
      <c r="BD126" s="105" t="s">
        <v>137</v>
      </c>
      <c r="BE126" s="143"/>
      <c r="BF126" s="143"/>
      <c r="BG126" s="143"/>
      <c r="BH126" s="143"/>
      <c r="BI126" s="143"/>
      <c r="BJ126" s="143"/>
      <c r="BK126" s="143"/>
      <c r="BL126" s="88"/>
      <c r="BM126" s="72"/>
      <c r="BN126" s="72"/>
      <c r="BO126" s="72"/>
    </row>
    <row r="127" spans="37:67" ht="19.5" hidden="1" customHeight="1" thickBot="1">
      <c r="AQ127" s="673"/>
      <c r="AR127" s="95">
        <v>14</v>
      </c>
      <c r="AS127" s="95" t="s">
        <v>87</v>
      </c>
      <c r="AT127" s="129">
        <v>2</v>
      </c>
      <c r="AU127" s="96" t="str">
        <f t="shared" si="3"/>
        <v>14C2</v>
      </c>
      <c r="AV127" s="121" t="s">
        <v>46</v>
      </c>
      <c r="AW127" s="129" t="s">
        <v>42</v>
      </c>
      <c r="AX127" s="208">
        <v>230</v>
      </c>
      <c r="AY127" s="97">
        <v>240</v>
      </c>
      <c r="AZ127" s="121"/>
      <c r="BA127" s="129"/>
      <c r="BB127" s="110" t="s">
        <v>137</v>
      </c>
      <c r="BC127" s="108" t="s">
        <v>137</v>
      </c>
      <c r="BD127" s="108" t="s">
        <v>137</v>
      </c>
      <c r="BE127" s="95"/>
      <c r="BF127" s="95"/>
      <c r="BG127" s="95"/>
      <c r="BH127" s="95"/>
      <c r="BI127" s="95"/>
      <c r="BJ127" s="95"/>
      <c r="BK127" s="95"/>
      <c r="BL127" s="97"/>
      <c r="BM127" s="72"/>
      <c r="BN127" s="72"/>
      <c r="BO127" s="72"/>
    </row>
    <row r="128" spans="37:67" ht="19.5" hidden="1" customHeight="1">
      <c r="AQ128" s="674" t="s">
        <v>275</v>
      </c>
      <c r="AR128" s="83">
        <v>14</v>
      </c>
      <c r="AS128" s="83" t="s">
        <v>85</v>
      </c>
      <c r="AT128" s="93">
        <v>3</v>
      </c>
      <c r="AU128" s="94" t="str">
        <f t="shared" si="3"/>
        <v>14A3</v>
      </c>
      <c r="AV128" s="118" t="s">
        <v>48</v>
      </c>
      <c r="AW128" s="93" t="s">
        <v>222</v>
      </c>
      <c r="AX128" s="207">
        <v>245</v>
      </c>
      <c r="AY128" s="84">
        <v>265</v>
      </c>
      <c r="AZ128" s="118">
        <v>270</v>
      </c>
      <c r="BA128" s="93">
        <v>280</v>
      </c>
      <c r="BB128" s="204"/>
      <c r="BC128" s="80"/>
      <c r="BD128" s="80"/>
      <c r="BE128" s="109" t="s">
        <v>137</v>
      </c>
      <c r="BF128" s="109" t="s">
        <v>137</v>
      </c>
      <c r="BG128" s="109" t="s">
        <v>137</v>
      </c>
      <c r="BH128" s="109" t="s">
        <v>137</v>
      </c>
      <c r="BI128" s="109" t="s">
        <v>137</v>
      </c>
      <c r="BJ128" s="59" t="s">
        <v>135</v>
      </c>
      <c r="BK128" s="60" t="s">
        <v>135</v>
      </c>
      <c r="BL128" s="132" t="s">
        <v>135</v>
      </c>
    </row>
    <row r="129" spans="43:64" ht="19.5" hidden="1" customHeight="1">
      <c r="AQ129" s="672"/>
      <c r="AR129" s="143">
        <v>14</v>
      </c>
      <c r="AS129" s="143" t="s">
        <v>86</v>
      </c>
      <c r="AT129" s="85">
        <v>3</v>
      </c>
      <c r="AU129" s="86" t="str">
        <f t="shared" si="3"/>
        <v>14B3</v>
      </c>
      <c r="AV129" s="119" t="s">
        <v>48</v>
      </c>
      <c r="AW129" s="85" t="s">
        <v>221</v>
      </c>
      <c r="AX129" s="205">
        <v>245</v>
      </c>
      <c r="AY129" s="88">
        <v>260</v>
      </c>
      <c r="AZ129" s="119">
        <v>265</v>
      </c>
      <c r="BA129" s="85">
        <v>280</v>
      </c>
      <c r="BB129" s="205"/>
      <c r="BC129" s="143"/>
      <c r="BD129" s="143"/>
      <c r="BE129" s="105" t="s">
        <v>137</v>
      </c>
      <c r="BF129" s="105" t="s">
        <v>137</v>
      </c>
      <c r="BG129" s="105" t="s">
        <v>137</v>
      </c>
      <c r="BH129" s="105" t="s">
        <v>137</v>
      </c>
      <c r="BI129" s="57" t="s">
        <v>135</v>
      </c>
      <c r="BJ129" s="57" t="s">
        <v>135</v>
      </c>
      <c r="BK129" s="57" t="s">
        <v>135</v>
      </c>
      <c r="BL129" s="133" t="s">
        <v>135</v>
      </c>
    </row>
    <row r="130" spans="43:64" ht="19.5" hidden="1" customHeight="1" thickBot="1">
      <c r="AQ130" s="673"/>
      <c r="AR130" s="95">
        <v>14</v>
      </c>
      <c r="AS130" s="95" t="s">
        <v>87</v>
      </c>
      <c r="AT130" s="129">
        <v>3</v>
      </c>
      <c r="AU130" s="96" t="str">
        <f t="shared" si="3"/>
        <v>14C3</v>
      </c>
      <c r="AV130" s="121" t="s">
        <v>48</v>
      </c>
      <c r="AW130" s="129" t="s">
        <v>221</v>
      </c>
      <c r="AX130" s="208">
        <v>245</v>
      </c>
      <c r="AY130" s="97">
        <v>255</v>
      </c>
      <c r="AZ130" s="121">
        <v>260</v>
      </c>
      <c r="BA130" s="129">
        <v>280</v>
      </c>
      <c r="BB130" s="206"/>
      <c r="BC130" s="89"/>
      <c r="BD130" s="89"/>
      <c r="BE130" s="107" t="s">
        <v>137</v>
      </c>
      <c r="BF130" s="107" t="s">
        <v>137</v>
      </c>
      <c r="BG130" s="107" t="s">
        <v>137</v>
      </c>
      <c r="BH130" s="58" t="s">
        <v>135</v>
      </c>
      <c r="BI130" s="58" t="s">
        <v>135</v>
      </c>
      <c r="BJ130" s="58" t="s">
        <v>135</v>
      </c>
      <c r="BK130" s="130" t="s">
        <v>135</v>
      </c>
      <c r="BL130" s="131" t="s">
        <v>135</v>
      </c>
    </row>
    <row r="131" spans="43:64" ht="19.5" hidden="1" customHeight="1">
      <c r="AQ131" s="671" t="s">
        <v>276</v>
      </c>
      <c r="AR131" s="83">
        <v>15</v>
      </c>
      <c r="AS131" s="83" t="s">
        <v>85</v>
      </c>
      <c r="AT131" s="93">
        <v>0</v>
      </c>
      <c r="AU131" s="94" t="str">
        <f t="shared" si="3"/>
        <v>15A0</v>
      </c>
      <c r="AV131" s="118" t="s">
        <v>42</v>
      </c>
      <c r="AW131" s="93" t="s">
        <v>56</v>
      </c>
      <c r="AX131" s="207">
        <v>240</v>
      </c>
      <c r="AY131" s="84">
        <v>265</v>
      </c>
      <c r="AZ131" s="118">
        <v>270</v>
      </c>
      <c r="BA131" s="93">
        <v>280</v>
      </c>
      <c r="BB131" s="207"/>
      <c r="BC131" s="83"/>
      <c r="BD131" s="136" t="s">
        <v>137</v>
      </c>
      <c r="BE131" s="104" t="s">
        <v>137</v>
      </c>
      <c r="BF131" s="104" t="s">
        <v>137</v>
      </c>
      <c r="BG131" s="104" t="s">
        <v>137</v>
      </c>
      <c r="BH131" s="104" t="s">
        <v>137</v>
      </c>
      <c r="BI131" s="104" t="s">
        <v>137</v>
      </c>
      <c r="BJ131" s="60" t="s">
        <v>135</v>
      </c>
      <c r="BK131" s="59" t="s">
        <v>135</v>
      </c>
      <c r="BL131" s="64" t="s">
        <v>135</v>
      </c>
    </row>
    <row r="132" spans="43:64" ht="19.5" hidden="1" customHeight="1">
      <c r="AQ132" s="672"/>
      <c r="AR132" s="143">
        <v>15</v>
      </c>
      <c r="AS132" s="143" t="s">
        <v>86</v>
      </c>
      <c r="AT132" s="85">
        <v>0</v>
      </c>
      <c r="AU132" s="86" t="str">
        <f t="shared" si="3"/>
        <v>15B0</v>
      </c>
      <c r="AV132" s="119" t="s">
        <v>44</v>
      </c>
      <c r="AW132" s="85" t="s">
        <v>56</v>
      </c>
      <c r="AX132" s="205">
        <v>235</v>
      </c>
      <c r="AY132" s="88">
        <v>260</v>
      </c>
      <c r="AZ132" s="119">
        <v>265</v>
      </c>
      <c r="BA132" s="85">
        <v>280</v>
      </c>
      <c r="BB132" s="205"/>
      <c r="BC132" s="135" t="s">
        <v>137</v>
      </c>
      <c r="BD132" s="109" t="s">
        <v>137</v>
      </c>
      <c r="BE132" s="105" t="s">
        <v>137</v>
      </c>
      <c r="BF132" s="105" t="s">
        <v>137</v>
      </c>
      <c r="BG132" s="105" t="s">
        <v>137</v>
      </c>
      <c r="BH132" s="105" t="s">
        <v>137</v>
      </c>
      <c r="BI132" s="57" t="s">
        <v>135</v>
      </c>
      <c r="BJ132" s="57" t="s">
        <v>135</v>
      </c>
      <c r="BK132" s="57" t="s">
        <v>135</v>
      </c>
      <c r="BL132" s="133" t="s">
        <v>135</v>
      </c>
    </row>
    <row r="133" spans="43:64" ht="19.5" hidden="1" customHeight="1" thickBot="1">
      <c r="AQ133" s="673"/>
      <c r="AR133" s="95">
        <v>15</v>
      </c>
      <c r="AS133" s="95" t="s">
        <v>87</v>
      </c>
      <c r="AT133" s="129">
        <v>0</v>
      </c>
      <c r="AU133" s="96" t="str">
        <f>AR133&amp;AS133&amp;AT133</f>
        <v>15C0</v>
      </c>
      <c r="AV133" s="121" t="s">
        <v>46</v>
      </c>
      <c r="AW133" s="129" t="s">
        <v>56</v>
      </c>
      <c r="AX133" s="208">
        <v>230</v>
      </c>
      <c r="AY133" s="97">
        <v>255</v>
      </c>
      <c r="AZ133" s="121">
        <v>260</v>
      </c>
      <c r="BA133" s="129">
        <v>280</v>
      </c>
      <c r="BB133" s="137" t="s">
        <v>137</v>
      </c>
      <c r="BC133" s="134" t="s">
        <v>137</v>
      </c>
      <c r="BD133" s="108" t="s">
        <v>137</v>
      </c>
      <c r="BE133" s="108" t="s">
        <v>137</v>
      </c>
      <c r="BF133" s="108" t="s">
        <v>137</v>
      </c>
      <c r="BG133" s="108" t="s">
        <v>137</v>
      </c>
      <c r="BH133" s="62" t="s">
        <v>135</v>
      </c>
      <c r="BI133" s="62" t="s">
        <v>135</v>
      </c>
      <c r="BJ133" s="62" t="s">
        <v>135</v>
      </c>
      <c r="BK133" s="130" t="s">
        <v>135</v>
      </c>
      <c r="BL133" s="131" t="s">
        <v>135</v>
      </c>
    </row>
    <row r="134" spans="43:64" ht="19.5" hidden="1" customHeight="1">
      <c r="AQ134" s="671" t="s">
        <v>619</v>
      </c>
      <c r="AR134" s="83">
        <v>16</v>
      </c>
      <c r="AS134" s="83" t="s">
        <v>364</v>
      </c>
      <c r="AT134" s="93">
        <v>0</v>
      </c>
      <c r="AU134" s="94" t="str">
        <f>AR134&amp;AS134&amp;AT134</f>
        <v>16A0</v>
      </c>
      <c r="AV134" s="118" t="s">
        <v>365</v>
      </c>
      <c r="AW134" s="93" t="s">
        <v>372</v>
      </c>
      <c r="AX134" s="287">
        <v>240</v>
      </c>
      <c r="AY134" s="84">
        <v>265</v>
      </c>
      <c r="AZ134" s="118">
        <v>270</v>
      </c>
      <c r="BA134" s="93">
        <v>280</v>
      </c>
      <c r="BB134" s="287"/>
      <c r="BC134" s="83"/>
      <c r="BD134" s="136" t="s">
        <v>366</v>
      </c>
      <c r="BE134" s="104" t="s">
        <v>366</v>
      </c>
      <c r="BF134" s="104" t="s">
        <v>366</v>
      </c>
      <c r="BG134" s="104" t="s">
        <v>366</v>
      </c>
      <c r="BH134" s="104" t="s">
        <v>366</v>
      </c>
      <c r="BI134" s="104" t="s">
        <v>366</v>
      </c>
      <c r="BJ134" s="60" t="s">
        <v>135</v>
      </c>
      <c r="BK134" s="59" t="s">
        <v>135</v>
      </c>
      <c r="BL134" s="64" t="s">
        <v>135</v>
      </c>
    </row>
    <row r="135" spans="43:64" ht="19.5" hidden="1" customHeight="1">
      <c r="AQ135" s="672"/>
      <c r="AR135" s="143">
        <v>16</v>
      </c>
      <c r="AS135" s="143" t="s">
        <v>367</v>
      </c>
      <c r="AT135" s="85">
        <v>0</v>
      </c>
      <c r="AU135" s="86" t="str">
        <f>AR135&amp;AS135&amp;AT135</f>
        <v>16B0</v>
      </c>
      <c r="AV135" s="119" t="s">
        <v>44</v>
      </c>
      <c r="AW135" s="85" t="s">
        <v>55</v>
      </c>
      <c r="AX135" s="289">
        <v>235</v>
      </c>
      <c r="AY135" s="88">
        <v>260</v>
      </c>
      <c r="AZ135" s="119">
        <v>265</v>
      </c>
      <c r="BA135" s="85">
        <v>280</v>
      </c>
      <c r="BB135" s="289"/>
      <c r="BC135" s="135" t="s">
        <v>366</v>
      </c>
      <c r="BD135" s="109" t="s">
        <v>366</v>
      </c>
      <c r="BE135" s="105" t="s">
        <v>366</v>
      </c>
      <c r="BF135" s="105" t="s">
        <v>366</v>
      </c>
      <c r="BG135" s="105" t="s">
        <v>366</v>
      </c>
      <c r="BH135" s="105" t="s">
        <v>366</v>
      </c>
      <c r="BI135" s="57" t="s">
        <v>135</v>
      </c>
      <c r="BJ135" s="57" t="s">
        <v>135</v>
      </c>
      <c r="BK135" s="57" t="s">
        <v>135</v>
      </c>
      <c r="BL135" s="133" t="s">
        <v>135</v>
      </c>
    </row>
    <row r="136" spans="43:64" ht="19.5" hidden="1" customHeight="1" thickBot="1">
      <c r="AQ136" s="673"/>
      <c r="AR136" s="95">
        <v>16</v>
      </c>
      <c r="AS136" s="95" t="s">
        <v>368</v>
      </c>
      <c r="AT136" s="129">
        <v>0</v>
      </c>
      <c r="AU136" s="96" t="str">
        <f>AR136&amp;AS136&amp;AT136</f>
        <v>16C0</v>
      </c>
      <c r="AV136" s="121" t="s">
        <v>369</v>
      </c>
      <c r="AW136" s="129" t="s">
        <v>55</v>
      </c>
      <c r="AX136" s="288">
        <v>230</v>
      </c>
      <c r="AY136" s="97">
        <v>255</v>
      </c>
      <c r="AZ136" s="121">
        <v>260</v>
      </c>
      <c r="BA136" s="97">
        <v>280</v>
      </c>
      <c r="BB136" s="137" t="s">
        <v>366</v>
      </c>
      <c r="BC136" s="134" t="s">
        <v>366</v>
      </c>
      <c r="BD136" s="108" t="s">
        <v>366</v>
      </c>
      <c r="BE136" s="108" t="s">
        <v>366</v>
      </c>
      <c r="BF136" s="108" t="s">
        <v>366</v>
      </c>
      <c r="BG136" s="108" t="s">
        <v>366</v>
      </c>
      <c r="BH136" s="62" t="s">
        <v>135</v>
      </c>
      <c r="BI136" s="62" t="s">
        <v>135</v>
      </c>
      <c r="BJ136" s="62" t="s">
        <v>135</v>
      </c>
      <c r="BK136" s="130" t="s">
        <v>135</v>
      </c>
      <c r="BL136" s="131" t="s">
        <v>135</v>
      </c>
    </row>
    <row r="137" spans="43:64" ht="19.5" hidden="1" customHeight="1">
      <c r="AQ137" s="674" t="s">
        <v>620</v>
      </c>
      <c r="AR137" s="83">
        <v>17</v>
      </c>
      <c r="AS137" s="83" t="s">
        <v>364</v>
      </c>
      <c r="AT137" s="93">
        <v>2</v>
      </c>
      <c r="AU137" s="94" t="str">
        <f t="shared" ref="AU137:AU142" si="5">AR137&amp;AS137&amp;AT137</f>
        <v>17A2</v>
      </c>
      <c r="AV137" s="118" t="s">
        <v>365</v>
      </c>
      <c r="AW137" s="93" t="s">
        <v>365</v>
      </c>
      <c r="AX137" s="287">
        <v>240</v>
      </c>
      <c r="AY137" s="84">
        <v>240</v>
      </c>
      <c r="AZ137" s="118"/>
      <c r="BA137" s="93"/>
      <c r="BB137" s="287"/>
      <c r="BC137" s="83"/>
      <c r="BD137" s="104" t="s">
        <v>366</v>
      </c>
      <c r="BE137" s="109"/>
      <c r="BF137" s="109"/>
      <c r="BG137" s="109"/>
      <c r="BH137" s="109"/>
      <c r="BI137" s="109"/>
      <c r="BJ137" s="59"/>
      <c r="BK137" s="59"/>
      <c r="BL137" s="64"/>
    </row>
    <row r="138" spans="43:64" ht="19.5" hidden="1" customHeight="1">
      <c r="AQ138" s="672"/>
      <c r="AR138" s="143">
        <v>17</v>
      </c>
      <c r="AS138" s="143" t="s">
        <v>367</v>
      </c>
      <c r="AT138" s="85">
        <v>2</v>
      </c>
      <c r="AU138" s="86" t="str">
        <f t="shared" si="5"/>
        <v>17B2</v>
      </c>
      <c r="AV138" s="119" t="s">
        <v>44</v>
      </c>
      <c r="AW138" s="85" t="s">
        <v>365</v>
      </c>
      <c r="AX138" s="289">
        <v>235</v>
      </c>
      <c r="AY138" s="88">
        <v>240</v>
      </c>
      <c r="AZ138" s="119"/>
      <c r="BA138" s="85"/>
      <c r="BB138" s="289"/>
      <c r="BC138" s="105" t="s">
        <v>366</v>
      </c>
      <c r="BD138" s="105" t="s">
        <v>366</v>
      </c>
      <c r="BE138" s="105"/>
      <c r="BF138" s="105"/>
      <c r="BG138" s="105"/>
      <c r="BH138" s="105"/>
      <c r="BI138" s="57"/>
      <c r="BJ138" s="57"/>
      <c r="BK138" s="57"/>
      <c r="BL138" s="63"/>
    </row>
    <row r="139" spans="43:64" ht="19.5" hidden="1" customHeight="1" thickBot="1">
      <c r="AQ139" s="673"/>
      <c r="AR139" s="95">
        <v>17</v>
      </c>
      <c r="AS139" s="95" t="s">
        <v>368</v>
      </c>
      <c r="AT139" s="129">
        <v>2</v>
      </c>
      <c r="AU139" s="96" t="str">
        <f t="shared" si="5"/>
        <v>17C2</v>
      </c>
      <c r="AV139" s="121" t="s">
        <v>369</v>
      </c>
      <c r="AW139" s="129" t="s">
        <v>365</v>
      </c>
      <c r="AX139" s="288">
        <v>230</v>
      </c>
      <c r="AY139" s="97">
        <v>240</v>
      </c>
      <c r="AZ139" s="121"/>
      <c r="BA139" s="129"/>
      <c r="BB139" s="110" t="s">
        <v>366</v>
      </c>
      <c r="BC139" s="108" t="s">
        <v>366</v>
      </c>
      <c r="BD139" s="108" t="s">
        <v>366</v>
      </c>
      <c r="BE139" s="108"/>
      <c r="BF139" s="108"/>
      <c r="BG139" s="108"/>
      <c r="BH139" s="62"/>
      <c r="BI139" s="62"/>
      <c r="BJ139" s="62"/>
      <c r="BK139" s="58"/>
      <c r="BL139" s="92"/>
    </row>
    <row r="140" spans="43:64" ht="19.5" hidden="1" customHeight="1">
      <c r="AQ140" s="674" t="s">
        <v>621</v>
      </c>
      <c r="AR140" s="83">
        <v>17</v>
      </c>
      <c r="AS140" s="83" t="s">
        <v>364</v>
      </c>
      <c r="AT140" s="93">
        <v>3</v>
      </c>
      <c r="AU140" s="94" t="str">
        <f t="shared" si="5"/>
        <v>17A3</v>
      </c>
      <c r="AV140" s="118" t="s">
        <v>371</v>
      </c>
      <c r="AW140" s="93" t="s">
        <v>372</v>
      </c>
      <c r="AX140" s="287">
        <v>245</v>
      </c>
      <c r="AY140" s="84">
        <v>265</v>
      </c>
      <c r="AZ140" s="118">
        <v>270</v>
      </c>
      <c r="BA140" s="93">
        <v>280</v>
      </c>
      <c r="BB140" s="287"/>
      <c r="BC140" s="83"/>
      <c r="BD140" s="83"/>
      <c r="BE140" s="109" t="s">
        <v>366</v>
      </c>
      <c r="BF140" s="109" t="s">
        <v>366</v>
      </c>
      <c r="BG140" s="109" t="s">
        <v>366</v>
      </c>
      <c r="BH140" s="109" t="s">
        <v>366</v>
      </c>
      <c r="BI140" s="109" t="s">
        <v>366</v>
      </c>
      <c r="BJ140" s="59" t="s">
        <v>135</v>
      </c>
      <c r="BK140" s="60" t="s">
        <v>135</v>
      </c>
      <c r="BL140" s="132" t="s">
        <v>135</v>
      </c>
    </row>
    <row r="141" spans="43:64" ht="19.5" hidden="1" customHeight="1">
      <c r="AQ141" s="672"/>
      <c r="AR141" s="143">
        <v>17</v>
      </c>
      <c r="AS141" s="143" t="s">
        <v>367</v>
      </c>
      <c r="AT141" s="85">
        <v>3</v>
      </c>
      <c r="AU141" s="86" t="str">
        <f t="shared" si="5"/>
        <v>17B3</v>
      </c>
      <c r="AV141" s="119" t="s">
        <v>371</v>
      </c>
      <c r="AW141" s="85" t="s">
        <v>372</v>
      </c>
      <c r="AX141" s="289">
        <v>245</v>
      </c>
      <c r="AY141" s="88">
        <v>260</v>
      </c>
      <c r="AZ141" s="119">
        <v>265</v>
      </c>
      <c r="BA141" s="85">
        <v>280</v>
      </c>
      <c r="BB141" s="289"/>
      <c r="BC141" s="143"/>
      <c r="BD141" s="105"/>
      <c r="BE141" s="105" t="s">
        <v>366</v>
      </c>
      <c r="BF141" s="105" t="s">
        <v>366</v>
      </c>
      <c r="BG141" s="105" t="s">
        <v>366</v>
      </c>
      <c r="BH141" s="105" t="s">
        <v>366</v>
      </c>
      <c r="BI141" s="57" t="s">
        <v>135</v>
      </c>
      <c r="BJ141" s="57" t="s">
        <v>135</v>
      </c>
      <c r="BK141" s="57" t="s">
        <v>135</v>
      </c>
      <c r="BL141" s="133" t="s">
        <v>135</v>
      </c>
    </row>
    <row r="142" spans="43:64" ht="19.5" hidden="1" customHeight="1" thickBot="1">
      <c r="AQ142" s="673"/>
      <c r="AR142" s="95">
        <v>17</v>
      </c>
      <c r="AS142" s="95" t="s">
        <v>368</v>
      </c>
      <c r="AT142" s="129">
        <v>3</v>
      </c>
      <c r="AU142" s="96" t="str">
        <f t="shared" si="5"/>
        <v>17C3</v>
      </c>
      <c r="AV142" s="121" t="s">
        <v>371</v>
      </c>
      <c r="AW142" s="129" t="s">
        <v>372</v>
      </c>
      <c r="AX142" s="288">
        <v>245</v>
      </c>
      <c r="AY142" s="97">
        <v>255</v>
      </c>
      <c r="AZ142" s="121">
        <v>260</v>
      </c>
      <c r="BA142" s="85">
        <v>280</v>
      </c>
      <c r="BB142" s="288"/>
      <c r="BC142" s="108"/>
      <c r="BD142" s="108"/>
      <c r="BE142" s="107" t="s">
        <v>366</v>
      </c>
      <c r="BF142" s="107" t="s">
        <v>366</v>
      </c>
      <c r="BG142" s="107" t="s">
        <v>366</v>
      </c>
      <c r="BH142" s="58" t="s">
        <v>135</v>
      </c>
      <c r="BI142" s="58" t="s">
        <v>135</v>
      </c>
      <c r="BJ142" s="58" t="s">
        <v>135</v>
      </c>
      <c r="BK142" s="130" t="s">
        <v>135</v>
      </c>
      <c r="BL142" s="131" t="s">
        <v>135</v>
      </c>
    </row>
    <row r="143" spans="43:64" ht="19.5" hidden="1" customHeight="1">
      <c r="AQ143" s="671" t="s">
        <v>373</v>
      </c>
      <c r="AR143" s="83">
        <v>18</v>
      </c>
      <c r="AS143" s="83" t="s">
        <v>364</v>
      </c>
      <c r="AT143" s="93">
        <v>0</v>
      </c>
      <c r="AU143" s="94" t="str">
        <f>AR143&amp;AS143&amp;AT143</f>
        <v>18A0</v>
      </c>
      <c r="AV143" s="118" t="s">
        <v>365</v>
      </c>
      <c r="AW143" s="93" t="s">
        <v>372</v>
      </c>
      <c r="AX143" s="207">
        <v>240</v>
      </c>
      <c r="AY143" s="84">
        <v>265</v>
      </c>
      <c r="AZ143" s="118">
        <v>270</v>
      </c>
      <c r="BA143" s="93">
        <v>280</v>
      </c>
      <c r="BB143" s="207"/>
      <c r="BC143" s="83"/>
      <c r="BD143" s="136" t="s">
        <v>366</v>
      </c>
      <c r="BE143" s="104" t="s">
        <v>366</v>
      </c>
      <c r="BF143" s="104" t="s">
        <v>366</v>
      </c>
      <c r="BG143" s="104" t="s">
        <v>366</v>
      </c>
      <c r="BH143" s="104" t="s">
        <v>366</v>
      </c>
      <c r="BI143" s="104" t="s">
        <v>366</v>
      </c>
      <c r="BJ143" s="60" t="s">
        <v>135</v>
      </c>
      <c r="BK143" s="59" t="s">
        <v>135</v>
      </c>
      <c r="BL143" s="64" t="s">
        <v>135</v>
      </c>
    </row>
    <row r="144" spans="43:64" ht="19.5" hidden="1" customHeight="1">
      <c r="AQ144" s="672"/>
      <c r="AR144" s="143">
        <v>18</v>
      </c>
      <c r="AS144" s="143" t="s">
        <v>367</v>
      </c>
      <c r="AT144" s="85">
        <v>0</v>
      </c>
      <c r="AU144" s="86" t="str">
        <f>AR144&amp;AS144&amp;AT144</f>
        <v>18B0</v>
      </c>
      <c r="AV144" s="119" t="s">
        <v>44</v>
      </c>
      <c r="AW144" s="85" t="s">
        <v>55</v>
      </c>
      <c r="AX144" s="205">
        <v>235</v>
      </c>
      <c r="AY144" s="88">
        <v>260</v>
      </c>
      <c r="AZ144" s="119">
        <v>265</v>
      </c>
      <c r="BA144" s="85">
        <v>280</v>
      </c>
      <c r="BB144" s="205"/>
      <c r="BC144" s="135" t="s">
        <v>366</v>
      </c>
      <c r="BD144" s="109" t="s">
        <v>366</v>
      </c>
      <c r="BE144" s="105" t="s">
        <v>366</v>
      </c>
      <c r="BF144" s="105" t="s">
        <v>366</v>
      </c>
      <c r="BG144" s="105" t="s">
        <v>366</v>
      </c>
      <c r="BH144" s="105" t="s">
        <v>366</v>
      </c>
      <c r="BI144" s="57" t="s">
        <v>135</v>
      </c>
      <c r="BJ144" s="57" t="s">
        <v>135</v>
      </c>
      <c r="BK144" s="57" t="s">
        <v>135</v>
      </c>
      <c r="BL144" s="133" t="s">
        <v>135</v>
      </c>
    </row>
    <row r="145" spans="43:64" ht="19.5" hidden="1" customHeight="1" thickBot="1">
      <c r="AQ145" s="673"/>
      <c r="AR145" s="95">
        <v>18</v>
      </c>
      <c r="AS145" s="95" t="s">
        <v>368</v>
      </c>
      <c r="AT145" s="129">
        <v>0</v>
      </c>
      <c r="AU145" s="96" t="str">
        <f>AR145&amp;AS145&amp;AT145</f>
        <v>18C0</v>
      </c>
      <c r="AV145" s="121" t="s">
        <v>369</v>
      </c>
      <c r="AW145" s="129" t="s">
        <v>55</v>
      </c>
      <c r="AX145" s="208">
        <v>230</v>
      </c>
      <c r="AY145" s="97">
        <v>255</v>
      </c>
      <c r="AZ145" s="121">
        <v>260</v>
      </c>
      <c r="BA145" s="97">
        <v>280</v>
      </c>
      <c r="BB145" s="137" t="s">
        <v>366</v>
      </c>
      <c r="BC145" s="134" t="s">
        <v>366</v>
      </c>
      <c r="BD145" s="108" t="s">
        <v>366</v>
      </c>
      <c r="BE145" s="108" t="s">
        <v>366</v>
      </c>
      <c r="BF145" s="108" t="s">
        <v>366</v>
      </c>
      <c r="BG145" s="108" t="s">
        <v>366</v>
      </c>
      <c r="BH145" s="62" t="s">
        <v>135</v>
      </c>
      <c r="BI145" s="62" t="s">
        <v>135</v>
      </c>
      <c r="BJ145" s="62" t="s">
        <v>135</v>
      </c>
      <c r="BK145" s="130" t="s">
        <v>135</v>
      </c>
      <c r="BL145" s="131" t="s">
        <v>135</v>
      </c>
    </row>
    <row r="146" spans="43:64" ht="19.5" hidden="1" customHeight="1">
      <c r="AQ146" s="674" t="s">
        <v>363</v>
      </c>
      <c r="AR146" s="83">
        <v>19</v>
      </c>
      <c r="AS146" s="83" t="s">
        <v>364</v>
      </c>
      <c r="AT146" s="93">
        <v>2</v>
      </c>
      <c r="AU146" s="94" t="str">
        <f t="shared" ref="AU146:AU168" si="6">AR146&amp;AS146&amp;AT146</f>
        <v>19A2</v>
      </c>
      <c r="AV146" s="118" t="s">
        <v>365</v>
      </c>
      <c r="AW146" s="93" t="s">
        <v>365</v>
      </c>
      <c r="AX146" s="207">
        <v>240</v>
      </c>
      <c r="AY146" s="84">
        <v>240</v>
      </c>
      <c r="AZ146" s="118"/>
      <c r="BA146" s="93"/>
      <c r="BB146" s="207"/>
      <c r="BC146" s="83"/>
      <c r="BD146" s="104" t="s">
        <v>366</v>
      </c>
      <c r="BE146" s="109"/>
      <c r="BF146" s="109"/>
      <c r="BG146" s="109"/>
      <c r="BH146" s="109"/>
      <c r="BI146" s="109"/>
      <c r="BJ146" s="59"/>
      <c r="BK146" s="59"/>
      <c r="BL146" s="64"/>
    </row>
    <row r="147" spans="43:64" ht="19.5" hidden="1" customHeight="1">
      <c r="AQ147" s="672"/>
      <c r="AR147" s="143">
        <v>19</v>
      </c>
      <c r="AS147" s="143" t="s">
        <v>367</v>
      </c>
      <c r="AT147" s="85">
        <v>2</v>
      </c>
      <c r="AU147" s="86" t="str">
        <f t="shared" si="6"/>
        <v>19B2</v>
      </c>
      <c r="AV147" s="119" t="s">
        <v>44</v>
      </c>
      <c r="AW147" s="85" t="s">
        <v>365</v>
      </c>
      <c r="AX147" s="205">
        <v>235</v>
      </c>
      <c r="AY147" s="88">
        <v>240</v>
      </c>
      <c r="AZ147" s="119"/>
      <c r="BA147" s="85"/>
      <c r="BB147" s="205"/>
      <c r="BC147" s="105" t="s">
        <v>366</v>
      </c>
      <c r="BD147" s="105" t="s">
        <v>366</v>
      </c>
      <c r="BE147" s="105"/>
      <c r="BF147" s="105"/>
      <c r="BG147" s="105"/>
      <c r="BH147" s="105"/>
      <c r="BI147" s="57"/>
      <c r="BJ147" s="57"/>
      <c r="BK147" s="57"/>
      <c r="BL147" s="63"/>
    </row>
    <row r="148" spans="43:64" ht="19.5" hidden="1" customHeight="1" thickBot="1">
      <c r="AQ148" s="673"/>
      <c r="AR148" s="95">
        <v>19</v>
      </c>
      <c r="AS148" s="95" t="s">
        <v>368</v>
      </c>
      <c r="AT148" s="129">
        <v>2</v>
      </c>
      <c r="AU148" s="96" t="str">
        <f t="shared" si="6"/>
        <v>19C2</v>
      </c>
      <c r="AV148" s="121" t="s">
        <v>369</v>
      </c>
      <c r="AW148" s="129" t="s">
        <v>365</v>
      </c>
      <c r="AX148" s="208">
        <v>230</v>
      </c>
      <c r="AY148" s="97">
        <v>240</v>
      </c>
      <c r="AZ148" s="121"/>
      <c r="BA148" s="129"/>
      <c r="BB148" s="110" t="s">
        <v>366</v>
      </c>
      <c r="BC148" s="108" t="s">
        <v>366</v>
      </c>
      <c r="BD148" s="108" t="s">
        <v>366</v>
      </c>
      <c r="BE148" s="108"/>
      <c r="BF148" s="108"/>
      <c r="BG148" s="108"/>
      <c r="BH148" s="62"/>
      <c r="BI148" s="62"/>
      <c r="BJ148" s="62"/>
      <c r="BK148" s="58"/>
      <c r="BL148" s="92"/>
    </row>
    <row r="149" spans="43:64" ht="19.5" hidden="1" customHeight="1">
      <c r="AQ149" s="674" t="s">
        <v>370</v>
      </c>
      <c r="AR149" s="83">
        <v>19</v>
      </c>
      <c r="AS149" s="83" t="s">
        <v>364</v>
      </c>
      <c r="AT149" s="93">
        <v>3</v>
      </c>
      <c r="AU149" s="94" t="str">
        <f t="shared" si="6"/>
        <v>19A3</v>
      </c>
      <c r="AV149" s="118" t="s">
        <v>371</v>
      </c>
      <c r="AW149" s="93" t="s">
        <v>372</v>
      </c>
      <c r="AX149" s="207">
        <v>245</v>
      </c>
      <c r="AY149" s="84">
        <v>265</v>
      </c>
      <c r="AZ149" s="118">
        <v>270</v>
      </c>
      <c r="BA149" s="93">
        <v>280</v>
      </c>
      <c r="BB149" s="207"/>
      <c r="BC149" s="83"/>
      <c r="BD149" s="83"/>
      <c r="BE149" s="109" t="s">
        <v>366</v>
      </c>
      <c r="BF149" s="109" t="s">
        <v>366</v>
      </c>
      <c r="BG149" s="109" t="s">
        <v>366</v>
      </c>
      <c r="BH149" s="109" t="s">
        <v>366</v>
      </c>
      <c r="BI149" s="109" t="s">
        <v>366</v>
      </c>
      <c r="BJ149" s="59" t="s">
        <v>135</v>
      </c>
      <c r="BK149" s="60" t="s">
        <v>135</v>
      </c>
      <c r="BL149" s="132" t="s">
        <v>135</v>
      </c>
    </row>
    <row r="150" spans="43:64" ht="19.5" hidden="1" customHeight="1">
      <c r="AQ150" s="672"/>
      <c r="AR150" s="143">
        <v>19</v>
      </c>
      <c r="AS150" s="143" t="s">
        <v>367</v>
      </c>
      <c r="AT150" s="85">
        <v>3</v>
      </c>
      <c r="AU150" s="86" t="str">
        <f t="shared" si="6"/>
        <v>19B3</v>
      </c>
      <c r="AV150" s="119" t="s">
        <v>371</v>
      </c>
      <c r="AW150" s="85" t="s">
        <v>372</v>
      </c>
      <c r="AX150" s="205">
        <v>245</v>
      </c>
      <c r="AY150" s="88">
        <v>260</v>
      </c>
      <c r="AZ150" s="119">
        <v>265</v>
      </c>
      <c r="BA150" s="85">
        <v>280</v>
      </c>
      <c r="BB150" s="205"/>
      <c r="BC150" s="143"/>
      <c r="BD150" s="105"/>
      <c r="BE150" s="105" t="s">
        <v>366</v>
      </c>
      <c r="BF150" s="105" t="s">
        <v>366</v>
      </c>
      <c r="BG150" s="105" t="s">
        <v>366</v>
      </c>
      <c r="BH150" s="105" t="s">
        <v>366</v>
      </c>
      <c r="BI150" s="57" t="s">
        <v>135</v>
      </c>
      <c r="BJ150" s="57" t="s">
        <v>135</v>
      </c>
      <c r="BK150" s="57" t="s">
        <v>135</v>
      </c>
      <c r="BL150" s="133" t="s">
        <v>135</v>
      </c>
    </row>
    <row r="151" spans="43:64" ht="19.5" hidden="1" customHeight="1" thickBot="1">
      <c r="AQ151" s="673"/>
      <c r="AR151" s="95">
        <v>19</v>
      </c>
      <c r="AS151" s="95" t="s">
        <v>368</v>
      </c>
      <c r="AT151" s="129">
        <v>3</v>
      </c>
      <c r="AU151" s="96" t="str">
        <f t="shared" si="6"/>
        <v>19C3</v>
      </c>
      <c r="AV151" s="121" t="s">
        <v>371</v>
      </c>
      <c r="AW151" s="129" t="s">
        <v>372</v>
      </c>
      <c r="AX151" s="208">
        <v>245</v>
      </c>
      <c r="AY151" s="97">
        <v>255</v>
      </c>
      <c r="AZ151" s="121">
        <v>260</v>
      </c>
      <c r="BA151" s="85">
        <v>280</v>
      </c>
      <c r="BB151" s="208"/>
      <c r="BC151" s="108"/>
      <c r="BD151" s="108"/>
      <c r="BE151" s="107" t="s">
        <v>366</v>
      </c>
      <c r="BF151" s="107" t="s">
        <v>366</v>
      </c>
      <c r="BG151" s="107" t="s">
        <v>366</v>
      </c>
      <c r="BH151" s="58" t="s">
        <v>135</v>
      </c>
      <c r="BI151" s="58" t="s">
        <v>135</v>
      </c>
      <c r="BJ151" s="58" t="s">
        <v>135</v>
      </c>
      <c r="BK151" s="130" t="s">
        <v>135</v>
      </c>
      <c r="BL151" s="131" t="s">
        <v>135</v>
      </c>
    </row>
    <row r="152" spans="43:64" ht="21" hidden="1" customHeight="1">
      <c r="AQ152" s="674" t="s">
        <v>497</v>
      </c>
      <c r="AR152" s="83">
        <v>20</v>
      </c>
      <c r="AS152" s="83" t="s">
        <v>27</v>
      </c>
      <c r="AT152" s="93">
        <v>2</v>
      </c>
      <c r="AU152" s="94" t="str">
        <f t="shared" si="6"/>
        <v>20A2</v>
      </c>
      <c r="AV152" s="118" t="s">
        <v>42</v>
      </c>
      <c r="AW152" s="93" t="s">
        <v>176</v>
      </c>
      <c r="AX152" s="224">
        <v>240</v>
      </c>
      <c r="AY152" s="84">
        <v>265</v>
      </c>
      <c r="AZ152" s="118"/>
      <c r="BA152" s="93"/>
      <c r="BB152" s="224"/>
      <c r="BC152" s="83"/>
      <c r="BD152" s="104" t="s">
        <v>137</v>
      </c>
      <c r="BE152" s="104" t="s">
        <v>137</v>
      </c>
      <c r="BF152" s="104" t="s">
        <v>137</v>
      </c>
      <c r="BG152" s="104" t="s">
        <v>137</v>
      </c>
      <c r="BH152" s="104" t="s">
        <v>137</v>
      </c>
      <c r="BI152" s="104" t="s">
        <v>137</v>
      </c>
      <c r="BJ152" s="83"/>
      <c r="BK152" s="83"/>
      <c r="BL152" s="84"/>
    </row>
    <row r="153" spans="43:64" ht="21" hidden="1" customHeight="1">
      <c r="AQ153" s="672"/>
      <c r="AR153" s="143">
        <v>20</v>
      </c>
      <c r="AS153" s="143" t="s">
        <v>28</v>
      </c>
      <c r="AT153" s="85">
        <v>2</v>
      </c>
      <c r="AU153" s="86" t="str">
        <f t="shared" si="6"/>
        <v>20B2</v>
      </c>
      <c r="AV153" s="119" t="s">
        <v>44</v>
      </c>
      <c r="AW153" s="85" t="s">
        <v>61</v>
      </c>
      <c r="AX153" s="225">
        <v>235</v>
      </c>
      <c r="AY153" s="88">
        <v>260</v>
      </c>
      <c r="AZ153" s="119"/>
      <c r="BA153" s="85"/>
      <c r="BB153" s="225"/>
      <c r="BC153" s="105" t="s">
        <v>137</v>
      </c>
      <c r="BD153" s="105" t="s">
        <v>137</v>
      </c>
      <c r="BE153" s="105" t="s">
        <v>137</v>
      </c>
      <c r="BF153" s="105" t="s">
        <v>137</v>
      </c>
      <c r="BG153" s="105" t="s">
        <v>137</v>
      </c>
      <c r="BH153" s="105" t="s">
        <v>137</v>
      </c>
      <c r="BI153" s="143"/>
      <c r="BJ153" s="143"/>
      <c r="BK153" s="143"/>
      <c r="BL153" s="88"/>
    </row>
    <row r="154" spans="43:64" ht="21" hidden="1" customHeight="1" thickBot="1">
      <c r="AQ154" s="673"/>
      <c r="AR154" s="95">
        <v>20</v>
      </c>
      <c r="AS154" s="95" t="s">
        <v>29</v>
      </c>
      <c r="AT154" s="129">
        <v>2</v>
      </c>
      <c r="AU154" s="96" t="str">
        <f t="shared" si="6"/>
        <v>20C2</v>
      </c>
      <c r="AV154" s="121" t="s">
        <v>46</v>
      </c>
      <c r="AW154" s="129" t="s">
        <v>52</v>
      </c>
      <c r="AX154" s="226">
        <v>230</v>
      </c>
      <c r="AY154" s="97">
        <v>255</v>
      </c>
      <c r="AZ154" s="121"/>
      <c r="BA154" s="129"/>
      <c r="BB154" s="110" t="s">
        <v>137</v>
      </c>
      <c r="BC154" s="108" t="s">
        <v>137</v>
      </c>
      <c r="BD154" s="108" t="s">
        <v>137</v>
      </c>
      <c r="BE154" s="108" t="s">
        <v>137</v>
      </c>
      <c r="BF154" s="108" t="s">
        <v>137</v>
      </c>
      <c r="BG154" s="108" t="s">
        <v>137</v>
      </c>
      <c r="BH154" s="95"/>
      <c r="BI154" s="95"/>
      <c r="BJ154" s="95"/>
      <c r="BK154" s="95"/>
      <c r="BL154" s="97"/>
    </row>
    <row r="155" spans="43:64" ht="21" hidden="1" customHeight="1">
      <c r="AQ155" s="674" t="s">
        <v>498</v>
      </c>
      <c r="AR155" s="83">
        <v>20</v>
      </c>
      <c r="AS155" s="83" t="s">
        <v>27</v>
      </c>
      <c r="AT155" s="93">
        <v>3</v>
      </c>
      <c r="AU155" s="94" t="str">
        <f t="shared" si="6"/>
        <v>20A3</v>
      </c>
      <c r="AV155" s="118" t="s">
        <v>42</v>
      </c>
      <c r="AW155" s="93" t="s">
        <v>176</v>
      </c>
      <c r="AX155" s="224">
        <v>240</v>
      </c>
      <c r="AY155" s="84">
        <v>265</v>
      </c>
      <c r="AZ155" s="118"/>
      <c r="BA155" s="93"/>
      <c r="BB155" s="227"/>
      <c r="BC155" s="80"/>
      <c r="BD155" s="109" t="s">
        <v>137</v>
      </c>
      <c r="BE155" s="109" t="s">
        <v>137</v>
      </c>
      <c r="BF155" s="109" t="s">
        <v>137</v>
      </c>
      <c r="BG155" s="109" t="s">
        <v>137</v>
      </c>
      <c r="BH155" s="109" t="s">
        <v>137</v>
      </c>
      <c r="BI155" s="109" t="s">
        <v>137</v>
      </c>
      <c r="BJ155" s="80"/>
      <c r="BK155" s="80"/>
      <c r="BL155" s="98"/>
    </row>
    <row r="156" spans="43:64" ht="21" hidden="1" customHeight="1">
      <c r="AQ156" s="672"/>
      <c r="AR156" s="143">
        <v>20</v>
      </c>
      <c r="AS156" s="143" t="s">
        <v>28</v>
      </c>
      <c r="AT156" s="85">
        <v>3</v>
      </c>
      <c r="AU156" s="86" t="str">
        <f t="shared" si="6"/>
        <v>20B3</v>
      </c>
      <c r="AV156" s="119" t="s">
        <v>44</v>
      </c>
      <c r="AW156" s="85" t="s">
        <v>61</v>
      </c>
      <c r="AX156" s="225">
        <v>235</v>
      </c>
      <c r="AY156" s="88">
        <v>260</v>
      </c>
      <c r="AZ156" s="119"/>
      <c r="BA156" s="85"/>
      <c r="BB156" s="225"/>
      <c r="BC156" s="105" t="s">
        <v>137</v>
      </c>
      <c r="BD156" s="105" t="s">
        <v>137</v>
      </c>
      <c r="BE156" s="105" t="s">
        <v>137</v>
      </c>
      <c r="BF156" s="105" t="s">
        <v>137</v>
      </c>
      <c r="BG156" s="105" t="s">
        <v>137</v>
      </c>
      <c r="BH156" s="105" t="s">
        <v>137</v>
      </c>
      <c r="BI156" s="143"/>
      <c r="BJ156" s="143"/>
      <c r="BK156" s="143"/>
      <c r="BL156" s="88"/>
    </row>
    <row r="157" spans="43:64" ht="21" hidden="1" customHeight="1" thickBot="1">
      <c r="AQ157" s="673"/>
      <c r="AR157" s="95">
        <v>20</v>
      </c>
      <c r="AS157" s="95" t="s">
        <v>29</v>
      </c>
      <c r="AT157" s="129">
        <v>3</v>
      </c>
      <c r="AU157" s="96" t="str">
        <f t="shared" si="6"/>
        <v>20C3</v>
      </c>
      <c r="AV157" s="121" t="s">
        <v>46</v>
      </c>
      <c r="AW157" s="129" t="s">
        <v>52</v>
      </c>
      <c r="AX157" s="226">
        <v>230</v>
      </c>
      <c r="AY157" s="97">
        <v>255</v>
      </c>
      <c r="AZ157" s="121"/>
      <c r="BA157" s="129"/>
      <c r="BB157" s="106" t="s">
        <v>137</v>
      </c>
      <c r="BC157" s="107" t="s">
        <v>137</v>
      </c>
      <c r="BD157" s="107" t="s">
        <v>137</v>
      </c>
      <c r="BE157" s="107" t="s">
        <v>137</v>
      </c>
      <c r="BF157" s="107" t="s">
        <v>137</v>
      </c>
      <c r="BG157" s="107" t="s">
        <v>137</v>
      </c>
      <c r="BH157" s="89"/>
      <c r="BI157" s="89"/>
      <c r="BJ157" s="89"/>
      <c r="BK157" s="89"/>
      <c r="BL157" s="92"/>
    </row>
    <row r="158" spans="43:64" ht="21" hidden="1" customHeight="1" thickBot="1">
      <c r="AQ158" s="173" t="s">
        <v>499</v>
      </c>
      <c r="AR158" s="77">
        <v>20</v>
      </c>
      <c r="AS158" s="77" t="s">
        <v>155</v>
      </c>
      <c r="AT158" s="100">
        <v>1</v>
      </c>
      <c r="AU158" s="74" t="str">
        <f t="shared" si="6"/>
        <v>20D1</v>
      </c>
      <c r="AV158" s="76" t="s">
        <v>156</v>
      </c>
      <c r="AW158" s="100" t="s">
        <v>156</v>
      </c>
      <c r="AX158" s="99">
        <v>216</v>
      </c>
      <c r="AY158" s="78">
        <v>230</v>
      </c>
      <c r="AZ158" s="76">
        <v>216</v>
      </c>
      <c r="BA158" s="100">
        <v>230</v>
      </c>
      <c r="BB158" s="111" t="s">
        <v>137</v>
      </c>
      <c r="BC158" s="112" t="s">
        <v>137</v>
      </c>
      <c r="BD158" s="112" t="s">
        <v>137</v>
      </c>
      <c r="BE158" s="112" t="s">
        <v>137</v>
      </c>
      <c r="BF158" s="112" t="s">
        <v>137</v>
      </c>
      <c r="BG158" s="112" t="s">
        <v>137</v>
      </c>
      <c r="BH158" s="112" t="s">
        <v>137</v>
      </c>
      <c r="BI158" s="112" t="s">
        <v>137</v>
      </c>
      <c r="BJ158" s="112" t="s">
        <v>137</v>
      </c>
      <c r="BK158" s="112" t="s">
        <v>137</v>
      </c>
      <c r="BL158" s="113" t="s">
        <v>137</v>
      </c>
    </row>
    <row r="159" spans="43:64" ht="21" hidden="1" customHeight="1">
      <c r="AQ159" s="674" t="s">
        <v>500</v>
      </c>
      <c r="AR159" s="83">
        <v>21</v>
      </c>
      <c r="AS159" s="83" t="s">
        <v>27</v>
      </c>
      <c r="AT159" s="93">
        <v>2</v>
      </c>
      <c r="AU159" s="94" t="str">
        <f t="shared" si="6"/>
        <v>21A2</v>
      </c>
      <c r="AV159" s="118" t="s">
        <v>42</v>
      </c>
      <c r="AW159" s="93" t="s">
        <v>171</v>
      </c>
      <c r="AX159" s="224">
        <v>240</v>
      </c>
      <c r="AY159" s="84">
        <v>240</v>
      </c>
      <c r="AZ159" s="118"/>
      <c r="BA159" s="93"/>
      <c r="BB159" s="227"/>
      <c r="BC159" s="80"/>
      <c r="BD159" s="109" t="s">
        <v>137</v>
      </c>
      <c r="BE159" s="80"/>
      <c r="BF159" s="80"/>
      <c r="BG159" s="80"/>
      <c r="BH159" s="80"/>
      <c r="BI159" s="80"/>
      <c r="BJ159" s="80"/>
      <c r="BK159" s="80"/>
      <c r="BL159" s="98"/>
    </row>
    <row r="160" spans="43:64" ht="21" hidden="1" customHeight="1">
      <c r="AQ160" s="672"/>
      <c r="AR160" s="143">
        <v>21</v>
      </c>
      <c r="AS160" s="143" t="s">
        <v>28</v>
      </c>
      <c r="AT160" s="85">
        <v>2</v>
      </c>
      <c r="AU160" s="86" t="str">
        <f t="shared" si="6"/>
        <v>21B2</v>
      </c>
      <c r="AV160" s="119" t="s">
        <v>44</v>
      </c>
      <c r="AW160" s="85" t="s">
        <v>42</v>
      </c>
      <c r="AX160" s="225">
        <v>235</v>
      </c>
      <c r="AY160" s="88">
        <v>240</v>
      </c>
      <c r="AZ160" s="119"/>
      <c r="BA160" s="85"/>
      <c r="BB160" s="225"/>
      <c r="BC160" s="105" t="s">
        <v>137</v>
      </c>
      <c r="BD160" s="105" t="s">
        <v>137</v>
      </c>
      <c r="BE160" s="143"/>
      <c r="BF160" s="143"/>
      <c r="BG160" s="143"/>
      <c r="BH160" s="143"/>
      <c r="BI160" s="143"/>
      <c r="BJ160" s="143"/>
      <c r="BK160" s="143"/>
      <c r="BL160" s="88"/>
    </row>
    <row r="161" spans="43:64" ht="21" hidden="1" customHeight="1" thickBot="1">
      <c r="AQ161" s="673"/>
      <c r="AR161" s="95">
        <v>21</v>
      </c>
      <c r="AS161" s="95" t="s">
        <v>29</v>
      </c>
      <c r="AT161" s="129">
        <v>2</v>
      </c>
      <c r="AU161" s="96" t="str">
        <f t="shared" si="6"/>
        <v>21C2</v>
      </c>
      <c r="AV161" s="121" t="s">
        <v>46</v>
      </c>
      <c r="AW161" s="129" t="s">
        <v>42</v>
      </c>
      <c r="AX161" s="226">
        <v>230</v>
      </c>
      <c r="AY161" s="97">
        <v>240</v>
      </c>
      <c r="AZ161" s="121"/>
      <c r="BA161" s="129"/>
      <c r="BB161" s="106" t="s">
        <v>137</v>
      </c>
      <c r="BC161" s="107" t="s">
        <v>137</v>
      </c>
      <c r="BD161" s="107" t="s">
        <v>137</v>
      </c>
      <c r="BE161" s="89"/>
      <c r="BF161" s="89"/>
      <c r="BG161" s="89"/>
      <c r="BH161" s="89"/>
      <c r="BI161" s="89"/>
      <c r="BJ161" s="89"/>
      <c r="BK161" s="89"/>
      <c r="BL161" s="92"/>
    </row>
    <row r="162" spans="43:64" ht="21" hidden="1" customHeight="1">
      <c r="AQ162" s="674" t="s">
        <v>501</v>
      </c>
      <c r="AR162" s="83">
        <v>21</v>
      </c>
      <c r="AS162" s="83" t="s">
        <v>27</v>
      </c>
      <c r="AT162" s="93">
        <v>3</v>
      </c>
      <c r="AU162" s="94" t="str">
        <f t="shared" si="6"/>
        <v>21A3</v>
      </c>
      <c r="AV162" s="118" t="s">
        <v>48</v>
      </c>
      <c r="AW162" s="93" t="s">
        <v>50</v>
      </c>
      <c r="AX162" s="224">
        <v>245</v>
      </c>
      <c r="AY162" s="84">
        <v>265</v>
      </c>
      <c r="AZ162" s="118"/>
      <c r="BA162" s="93"/>
      <c r="BB162" s="224"/>
      <c r="BC162" s="83"/>
      <c r="BD162" s="83"/>
      <c r="BE162" s="104" t="s">
        <v>137</v>
      </c>
      <c r="BF162" s="104" t="s">
        <v>137</v>
      </c>
      <c r="BG162" s="104" t="s">
        <v>137</v>
      </c>
      <c r="BH162" s="104" t="s">
        <v>137</v>
      </c>
      <c r="BI162" s="104" t="s">
        <v>137</v>
      </c>
      <c r="BJ162" s="83"/>
      <c r="BK162" s="83"/>
      <c r="BL162" s="84"/>
    </row>
    <row r="163" spans="43:64" ht="21" hidden="1" customHeight="1">
      <c r="AQ163" s="672"/>
      <c r="AR163" s="143">
        <v>21</v>
      </c>
      <c r="AS163" s="143" t="s">
        <v>28</v>
      </c>
      <c r="AT163" s="85">
        <v>3</v>
      </c>
      <c r="AU163" s="86" t="str">
        <f t="shared" si="6"/>
        <v>21B3</v>
      </c>
      <c r="AV163" s="119" t="s">
        <v>48</v>
      </c>
      <c r="AW163" s="85" t="s">
        <v>61</v>
      </c>
      <c r="AX163" s="225">
        <v>245</v>
      </c>
      <c r="AY163" s="88">
        <v>260</v>
      </c>
      <c r="AZ163" s="119"/>
      <c r="BA163" s="85"/>
      <c r="BB163" s="225"/>
      <c r="BC163" s="143"/>
      <c r="BD163" s="143"/>
      <c r="BE163" s="105" t="s">
        <v>137</v>
      </c>
      <c r="BF163" s="105" t="s">
        <v>137</v>
      </c>
      <c r="BG163" s="105" t="s">
        <v>137</v>
      </c>
      <c r="BH163" s="105" t="s">
        <v>137</v>
      </c>
      <c r="BI163" s="143"/>
      <c r="BJ163" s="143"/>
      <c r="BK163" s="143"/>
      <c r="BL163" s="88"/>
    </row>
    <row r="164" spans="43:64" ht="21" hidden="1" customHeight="1" thickBot="1">
      <c r="AQ164" s="673"/>
      <c r="AR164" s="95">
        <v>21</v>
      </c>
      <c r="AS164" s="95" t="s">
        <v>29</v>
      </c>
      <c r="AT164" s="129">
        <v>3</v>
      </c>
      <c r="AU164" s="96" t="str">
        <f t="shared" si="6"/>
        <v>21C3</v>
      </c>
      <c r="AV164" s="121" t="s">
        <v>48</v>
      </c>
      <c r="AW164" s="129" t="s">
        <v>52</v>
      </c>
      <c r="AX164" s="226">
        <v>245</v>
      </c>
      <c r="AY164" s="97">
        <v>255</v>
      </c>
      <c r="AZ164" s="121"/>
      <c r="BA164" s="129"/>
      <c r="BB164" s="226"/>
      <c r="BC164" s="95"/>
      <c r="BD164" s="95"/>
      <c r="BE164" s="108" t="s">
        <v>137</v>
      </c>
      <c r="BF164" s="108" t="s">
        <v>137</v>
      </c>
      <c r="BG164" s="108" t="s">
        <v>137</v>
      </c>
      <c r="BH164" s="95"/>
      <c r="BI164" s="95"/>
      <c r="BJ164" s="95"/>
      <c r="BK164" s="95"/>
      <c r="BL164" s="97"/>
    </row>
    <row r="165" spans="43:64" ht="21" hidden="1" customHeight="1" thickBot="1">
      <c r="AQ165" s="173" t="s">
        <v>502</v>
      </c>
      <c r="AR165" s="77">
        <v>21</v>
      </c>
      <c r="AS165" s="77" t="s">
        <v>155</v>
      </c>
      <c r="AT165" s="100">
        <v>1</v>
      </c>
      <c r="AU165" s="74" t="str">
        <f t="shared" si="6"/>
        <v>21D1</v>
      </c>
      <c r="AV165" s="76" t="s">
        <v>156</v>
      </c>
      <c r="AW165" s="100" t="s">
        <v>156</v>
      </c>
      <c r="AX165" s="99">
        <v>216</v>
      </c>
      <c r="AY165" s="78">
        <v>230</v>
      </c>
      <c r="AZ165" s="76">
        <v>216</v>
      </c>
      <c r="BA165" s="100">
        <v>230</v>
      </c>
      <c r="BB165" s="111" t="s">
        <v>137</v>
      </c>
      <c r="BC165" s="112" t="s">
        <v>137</v>
      </c>
      <c r="BD165" s="112" t="s">
        <v>137</v>
      </c>
      <c r="BE165" s="112" t="s">
        <v>137</v>
      </c>
      <c r="BF165" s="112" t="s">
        <v>137</v>
      </c>
      <c r="BG165" s="112" t="s">
        <v>137</v>
      </c>
      <c r="BH165" s="112" t="s">
        <v>137</v>
      </c>
      <c r="BI165" s="112" t="s">
        <v>137</v>
      </c>
      <c r="BJ165" s="112" t="s">
        <v>137</v>
      </c>
      <c r="BK165" s="112" t="s">
        <v>137</v>
      </c>
      <c r="BL165" s="113" t="s">
        <v>137</v>
      </c>
    </row>
    <row r="166" spans="43:64" ht="21" customHeight="1">
      <c r="AQ166" s="873" t="s">
        <v>604</v>
      </c>
      <c r="AR166" s="258">
        <v>22</v>
      </c>
      <c r="AS166" s="258" t="s">
        <v>85</v>
      </c>
      <c r="AT166" s="259">
        <v>0</v>
      </c>
      <c r="AU166" s="260" t="str">
        <f t="shared" si="6"/>
        <v>22A0</v>
      </c>
      <c r="AV166" s="261" t="s">
        <v>42</v>
      </c>
      <c r="AW166" s="259" t="s">
        <v>56</v>
      </c>
      <c r="AX166" s="262">
        <v>240</v>
      </c>
      <c r="AY166" s="263">
        <v>265</v>
      </c>
      <c r="AZ166" s="261">
        <v>270</v>
      </c>
      <c r="BA166" s="259">
        <v>280</v>
      </c>
      <c r="BB166" s="262"/>
      <c r="BC166" s="258"/>
      <c r="BD166" s="136" t="s">
        <v>137</v>
      </c>
      <c r="BE166" s="136" t="s">
        <v>137</v>
      </c>
      <c r="BF166" s="136" t="s">
        <v>137</v>
      </c>
      <c r="BG166" s="136" t="s">
        <v>137</v>
      </c>
      <c r="BH166" s="136" t="s">
        <v>137</v>
      </c>
      <c r="BI166" s="136" t="s">
        <v>137</v>
      </c>
      <c r="BJ166" s="264" t="s">
        <v>135</v>
      </c>
      <c r="BK166" s="264" t="s">
        <v>135</v>
      </c>
      <c r="BL166" s="265" t="s">
        <v>135</v>
      </c>
    </row>
    <row r="167" spans="43:64" ht="21" customHeight="1">
      <c r="AQ167" s="874"/>
      <c r="AR167" s="266">
        <v>22</v>
      </c>
      <c r="AS167" s="266" t="s">
        <v>86</v>
      </c>
      <c r="AT167" s="267">
        <v>0</v>
      </c>
      <c r="AU167" s="268" t="str">
        <f t="shared" si="6"/>
        <v>22B0</v>
      </c>
      <c r="AV167" s="269" t="s">
        <v>44</v>
      </c>
      <c r="AW167" s="267" t="s">
        <v>179</v>
      </c>
      <c r="AX167" s="270">
        <v>235</v>
      </c>
      <c r="AY167" s="271">
        <v>260</v>
      </c>
      <c r="AZ167" s="269">
        <v>265</v>
      </c>
      <c r="BA167" s="267">
        <v>280</v>
      </c>
      <c r="BB167" s="270"/>
      <c r="BC167" s="135" t="s">
        <v>137</v>
      </c>
      <c r="BD167" s="135" t="s">
        <v>137</v>
      </c>
      <c r="BE167" s="197" t="s">
        <v>137</v>
      </c>
      <c r="BF167" s="197" t="s">
        <v>137</v>
      </c>
      <c r="BG167" s="197" t="s">
        <v>137</v>
      </c>
      <c r="BH167" s="197" t="s">
        <v>137</v>
      </c>
      <c r="BI167" s="272" t="s">
        <v>135</v>
      </c>
      <c r="BJ167" s="272" t="s">
        <v>135</v>
      </c>
      <c r="BK167" s="272" t="s">
        <v>135</v>
      </c>
      <c r="BL167" s="133" t="s">
        <v>135</v>
      </c>
    </row>
    <row r="168" spans="43:64" ht="21" customHeight="1" thickBot="1">
      <c r="AQ168" s="875"/>
      <c r="AR168" s="273">
        <v>22</v>
      </c>
      <c r="AS168" s="273" t="s">
        <v>87</v>
      </c>
      <c r="AT168" s="274">
        <v>0</v>
      </c>
      <c r="AU168" s="275" t="str">
        <f t="shared" si="6"/>
        <v>22C0</v>
      </c>
      <c r="AV168" s="276" t="s">
        <v>46</v>
      </c>
      <c r="AW168" s="274" t="s">
        <v>179</v>
      </c>
      <c r="AX168" s="277">
        <v>230</v>
      </c>
      <c r="AY168" s="278">
        <v>255</v>
      </c>
      <c r="AZ168" s="276">
        <v>260</v>
      </c>
      <c r="BA168" s="274">
        <v>280</v>
      </c>
      <c r="BB168" s="137" t="s">
        <v>137</v>
      </c>
      <c r="BC168" s="279" t="s">
        <v>137</v>
      </c>
      <c r="BD168" s="280" t="s">
        <v>137</v>
      </c>
      <c r="BE168" s="280" t="s">
        <v>137</v>
      </c>
      <c r="BF168" s="280" t="s">
        <v>137</v>
      </c>
      <c r="BG168" s="280" t="s">
        <v>137</v>
      </c>
      <c r="BH168" s="281" t="s">
        <v>135</v>
      </c>
      <c r="BI168" s="281" t="s">
        <v>135</v>
      </c>
      <c r="BJ168" s="281" t="s">
        <v>135</v>
      </c>
      <c r="BK168" s="130" t="s">
        <v>135</v>
      </c>
      <c r="BL168" s="131" t="s">
        <v>135</v>
      </c>
    </row>
    <row r="169" spans="43:64" ht="21" customHeight="1" thickBot="1">
      <c r="AQ169" s="671" t="s">
        <v>163</v>
      </c>
      <c r="AR169" s="711" t="s">
        <v>197</v>
      </c>
      <c r="AS169" s="711" t="s">
        <v>198</v>
      </c>
      <c r="AT169" s="713" t="s">
        <v>257</v>
      </c>
      <c r="AU169" s="709" t="s">
        <v>196</v>
      </c>
      <c r="AV169" s="705" t="s">
        <v>166</v>
      </c>
      <c r="AW169" s="707" t="s">
        <v>167</v>
      </c>
      <c r="AX169" s="701" t="s">
        <v>199</v>
      </c>
      <c r="AY169" s="702"/>
      <c r="AZ169" s="705" t="s">
        <v>168</v>
      </c>
      <c r="BA169" s="702"/>
      <c r="BB169" s="228" t="s">
        <v>169</v>
      </c>
      <c r="BC169" s="229" t="s">
        <v>170</v>
      </c>
      <c r="BD169" s="229" t="s">
        <v>171</v>
      </c>
      <c r="BE169" s="229" t="s">
        <v>172</v>
      </c>
      <c r="BF169" s="229" t="s">
        <v>173</v>
      </c>
      <c r="BG169" s="229" t="s">
        <v>174</v>
      </c>
      <c r="BH169" s="229" t="s">
        <v>175</v>
      </c>
      <c r="BI169" s="229" t="s">
        <v>176</v>
      </c>
      <c r="BJ169" s="229" t="s">
        <v>177</v>
      </c>
      <c r="BK169" s="229" t="s">
        <v>178</v>
      </c>
      <c r="BL169" s="230" t="s">
        <v>179</v>
      </c>
    </row>
    <row r="170" spans="43:64" ht="21" customHeight="1" thickBot="1">
      <c r="AQ170" s="673"/>
      <c r="AR170" s="712"/>
      <c r="AS170" s="712"/>
      <c r="AT170" s="714"/>
      <c r="AU170" s="710"/>
      <c r="AV170" s="706"/>
      <c r="AW170" s="708"/>
      <c r="AX170" s="703"/>
      <c r="AY170" s="704"/>
      <c r="AZ170" s="706"/>
      <c r="BA170" s="704"/>
    </row>
    <row r="171" spans="43:64" ht="21" customHeight="1"/>
    <row r="172" spans="43:64" ht="21" customHeight="1"/>
    <row r="173" spans="43:64" ht="21" customHeight="1"/>
  </sheetData>
  <sheetProtection selectLockedCells="1"/>
  <protectedRanges>
    <protectedRange sqref="Y32:Y34 Y23 E41 I30 I32:I34 I18:I20 Y20 I25 Y15" name="範囲6_1"/>
    <protectedRange sqref="F11 N11:O11" name="範囲5_1"/>
    <protectedRange sqref="AC10 I10" name="範囲4_1"/>
    <protectedRange sqref="F8" name="範囲3_1"/>
    <protectedRange sqref="Z9:AA9" name="範囲2_1"/>
    <protectedRange sqref="K9" name="範囲1_1"/>
    <protectedRange sqref="V35 I35:I39 Z35 U39 Y36:Y38" name="範囲6_1_1"/>
  </protectedRanges>
  <mergeCells count="180">
    <mergeCell ref="AR169:AR170"/>
    <mergeCell ref="AS169:AS170"/>
    <mergeCell ref="AT169:AT170"/>
    <mergeCell ref="AU169:AU170"/>
    <mergeCell ref="AV169:AV170"/>
    <mergeCell ref="AW169:AW170"/>
    <mergeCell ref="AX169:AY170"/>
    <mergeCell ref="AZ169:BA170"/>
    <mergeCell ref="A25:B25"/>
    <mergeCell ref="M39:Q39"/>
    <mergeCell ref="U39:AA39"/>
    <mergeCell ref="AB39:AG39"/>
    <mergeCell ref="R39:T39"/>
    <mergeCell ref="R50:U50"/>
    <mergeCell ref="B50:K50"/>
    <mergeCell ref="L50:Q50"/>
    <mergeCell ref="AB28:AE28"/>
    <mergeCell ref="C27:E28"/>
    <mergeCell ref="F27:G27"/>
    <mergeCell ref="Y27:Z28"/>
    <mergeCell ref="AB27:AE27"/>
    <mergeCell ref="F28:G28"/>
    <mergeCell ref="I27:O27"/>
    <mergeCell ref="C30:G30"/>
    <mergeCell ref="AQ166:AQ168"/>
    <mergeCell ref="AQ169:AQ170"/>
    <mergeCell ref="A26:B26"/>
    <mergeCell ref="P26:X26"/>
    <mergeCell ref="I26:O26"/>
    <mergeCell ref="AQ96:AQ98"/>
    <mergeCell ref="AQ81:AQ83"/>
    <mergeCell ref="B57:B60"/>
    <mergeCell ref="C57:AG60"/>
    <mergeCell ref="B52:E52"/>
    <mergeCell ref="AQ72:AQ74"/>
    <mergeCell ref="H35:L35"/>
    <mergeCell ref="M35:T35"/>
    <mergeCell ref="AB35:AG35"/>
    <mergeCell ref="U35:AA35"/>
    <mergeCell ref="H38:L38"/>
    <mergeCell ref="H36:L37"/>
    <mergeCell ref="M36:AG36"/>
    <mergeCell ref="AK27:AL27"/>
    <mergeCell ref="I30:O30"/>
    <mergeCell ref="H39:L39"/>
    <mergeCell ref="E41:AG43"/>
    <mergeCell ref="E44:AG44"/>
    <mergeCell ref="AQ70:AQ71"/>
    <mergeCell ref="Z5:AB6"/>
    <mergeCell ref="AC5:AG6"/>
    <mergeCell ref="B27:B28"/>
    <mergeCell ref="C21:H21"/>
    <mergeCell ref="C22:H22"/>
    <mergeCell ref="R21:X21"/>
    <mergeCell ref="C20:H20"/>
    <mergeCell ref="U11:AG11"/>
    <mergeCell ref="C14:AG14"/>
    <mergeCell ref="R15:W15"/>
    <mergeCell ref="R16:W16"/>
    <mergeCell ref="R17:W17"/>
    <mergeCell ref="Y17:AG17"/>
    <mergeCell ref="Y16:AG16"/>
    <mergeCell ref="Y15:AG15"/>
    <mergeCell ref="J11:M11"/>
    <mergeCell ref="C13:AG13"/>
    <mergeCell ref="N11:T11"/>
    <mergeCell ref="C24:O24"/>
    <mergeCell ref="F11:I11"/>
    <mergeCell ref="I18:M18"/>
    <mergeCell ref="N18:O18"/>
    <mergeCell ref="Y20:AE20"/>
    <mergeCell ref="AF20:AG20"/>
    <mergeCell ref="B1:T1"/>
    <mergeCell ref="W1:Z1"/>
    <mergeCell ref="AB1:AG1"/>
    <mergeCell ref="B3:D3"/>
    <mergeCell ref="E3:J3"/>
    <mergeCell ref="K3:R3"/>
    <mergeCell ref="AD3:AE3"/>
    <mergeCell ref="T3:V3"/>
    <mergeCell ref="B9:E10"/>
    <mergeCell ref="J2:T2"/>
    <mergeCell ref="V9:Y10"/>
    <mergeCell ref="Z9:AG10"/>
    <mergeCell ref="B7:E8"/>
    <mergeCell ref="F7:J8"/>
    <mergeCell ref="K7:L8"/>
    <mergeCell ref="M7:Y8"/>
    <mergeCell ref="Z7:AB8"/>
    <mergeCell ref="F9:J10"/>
    <mergeCell ref="K9:U10"/>
    <mergeCell ref="W3:AC3"/>
    <mergeCell ref="B5:E6"/>
    <mergeCell ref="F5:J6"/>
    <mergeCell ref="K5:L6"/>
    <mergeCell ref="M5:Y6"/>
    <mergeCell ref="Y21:AG21"/>
    <mergeCell ref="Y18:AG18"/>
    <mergeCell ref="I23:O23"/>
    <mergeCell ref="R23:X23"/>
    <mergeCell ref="Y23:AG23"/>
    <mergeCell ref="I21:O21"/>
    <mergeCell ref="I22:O22"/>
    <mergeCell ref="T27:W27"/>
    <mergeCell ref="C23:G23"/>
    <mergeCell ref="C26:H26"/>
    <mergeCell ref="Q27:R28"/>
    <mergeCell ref="C25:H25"/>
    <mergeCell ref="I28:O28"/>
    <mergeCell ref="AC7:AG8"/>
    <mergeCell ref="I25:O25"/>
    <mergeCell ref="Y32:AE32"/>
    <mergeCell ref="M37:AG37"/>
    <mergeCell ref="C34:G38"/>
    <mergeCell ref="H34:L34"/>
    <mergeCell ref="M34:AG34"/>
    <mergeCell ref="C32:G32"/>
    <mergeCell ref="I32:O32"/>
    <mergeCell ref="R32:W32"/>
    <mergeCell ref="B11:E11"/>
    <mergeCell ref="R30:AB30"/>
    <mergeCell ref="AC30:AG30"/>
    <mergeCell ref="P20:Q20"/>
    <mergeCell ref="C33:AG33"/>
    <mergeCell ref="P25:Q25"/>
    <mergeCell ref="B35:B39"/>
    <mergeCell ref="R18:W18"/>
    <mergeCell ref="T28:W28"/>
    <mergeCell ref="C18:G18"/>
    <mergeCell ref="R22:X22"/>
    <mergeCell ref="R20:X20"/>
    <mergeCell ref="Y22:AG22"/>
    <mergeCell ref="I20:O20"/>
    <mergeCell ref="BB70:BL70"/>
    <mergeCell ref="AX70:AY71"/>
    <mergeCell ref="AZ70:BA71"/>
    <mergeCell ref="AV70:AV71"/>
    <mergeCell ref="AW70:AW71"/>
    <mergeCell ref="AU70:AU71"/>
    <mergeCell ref="AR70:AR71"/>
    <mergeCell ref="AS70:AS71"/>
    <mergeCell ref="AT70:AT71"/>
    <mergeCell ref="AQ87:AQ89"/>
    <mergeCell ref="AQ90:AQ92"/>
    <mergeCell ref="AQ152:AQ154"/>
    <mergeCell ref="AQ84:AQ86"/>
    <mergeCell ref="M52:Q52"/>
    <mergeCell ref="B54:E55"/>
    <mergeCell ref="F54:L55"/>
    <mergeCell ref="M54:Q55"/>
    <mergeCell ref="R54:Y55"/>
    <mergeCell ref="R52:Y52"/>
    <mergeCell ref="AQ93:AQ95"/>
    <mergeCell ref="AQ134:AQ136"/>
    <mergeCell ref="AQ137:AQ139"/>
    <mergeCell ref="AQ140:AQ142"/>
    <mergeCell ref="B48:M48"/>
    <mergeCell ref="R48:V48"/>
    <mergeCell ref="AQ75:AQ77"/>
    <mergeCell ref="AQ78:AQ80"/>
    <mergeCell ref="AQ155:AQ157"/>
    <mergeCell ref="AQ159:AQ161"/>
    <mergeCell ref="AQ162:AQ164"/>
    <mergeCell ref="W48:AE48"/>
    <mergeCell ref="C41:D44"/>
    <mergeCell ref="AQ128:AQ130"/>
    <mergeCell ref="AQ131:AQ133"/>
    <mergeCell ref="AQ143:AQ145"/>
    <mergeCell ref="AQ149:AQ151"/>
    <mergeCell ref="AQ146:AQ148"/>
    <mergeCell ref="AQ99:AQ101"/>
    <mergeCell ref="AQ105:AQ107"/>
    <mergeCell ref="AQ122:AQ124"/>
    <mergeCell ref="AQ125:AQ127"/>
    <mergeCell ref="AQ102:AQ104"/>
    <mergeCell ref="AQ115:AQ117"/>
    <mergeCell ref="AQ118:AQ120"/>
    <mergeCell ref="AQ108:AQ110"/>
    <mergeCell ref="AQ111:AQ113"/>
    <mergeCell ref="F52:L52"/>
  </mergeCells>
  <phoneticPr fontId="15"/>
  <conditionalFormatting sqref="I32 Y23 I30 I18 I23 F11 Y18:AG18 M35 M34 AB35">
    <cfRule type="containsBlanks" dxfId="4" priority="20" stopIfTrue="1">
      <formula>LEN(TRIM(F11))=0</formula>
    </cfRule>
  </conditionalFormatting>
  <conditionalFormatting sqref="AC5 K9 AB1:AG1 Z9 Y32:AE32">
    <cfRule type="containsBlanks" dxfId="3" priority="23" stopIfTrue="1">
      <formula>LEN(TRIM(K1))=0</formula>
    </cfRule>
  </conditionalFormatting>
  <conditionalFormatting sqref="I27:O27">
    <cfRule type="cellIs" dxfId="2" priority="8" stopIfTrue="1" operator="equal">
      <formula>"UXL"</formula>
    </cfRule>
    <cfRule type="cellIs" dxfId="1" priority="16" stopIfTrue="1" operator="notBetween">
      <formula>$T$27</formula>
      <formula>$AB$27</formula>
    </cfRule>
    <cfRule type="containsBlanks" dxfId="0" priority="17" stopIfTrue="1">
      <formula>LEN(TRIM(I27))=0</formula>
    </cfRule>
  </conditionalFormatting>
  <dataValidations count="13">
    <dataValidation type="list" allowBlank="1" showInputMessage="1" showErrorMessage="1" sqref="AB35">
      <formula1>$AM$114:$AM$116</formula1>
    </dataValidation>
    <dataValidation type="list" allowBlank="1" showInputMessage="1" showErrorMessage="1" sqref="P23">
      <formula1>$AO$22:$AO$28</formula1>
    </dataValidation>
    <dataValidation type="list" allowBlank="1" showInputMessage="1" showErrorMessage="1" sqref="I27:O27">
      <formula1>INDIRECT($I$26,FALSE)</formula1>
    </dataValidation>
    <dataValidation type="list" allowBlank="1" showInputMessage="1" showErrorMessage="1" sqref="Y23:AG23">
      <formula1>INDIRECT($Y$22,FALSE)</formula1>
    </dataValidation>
    <dataValidation type="list" allowBlank="1" showInputMessage="1" showErrorMessage="1" sqref="I23:O23">
      <formula1>INDIRECT($I$22,FALSE)</formula1>
    </dataValidation>
    <dataValidation type="list" allowBlank="1" showInputMessage="1" showErrorMessage="1" sqref="I32:O32">
      <formula1>$AL$105:$AL$109</formula1>
    </dataValidation>
    <dataValidation type="list" allowBlank="1" showInputMessage="1" showErrorMessage="1" sqref="F11:I11">
      <formula1>$AK$66:$AK$67</formula1>
    </dataValidation>
    <dataValidation type="list" allowBlank="1" showInputMessage="1" showErrorMessage="1" sqref="Y18:AG18">
      <formula1>INDIRECT($Y$17,FALSE)</formula1>
    </dataValidation>
    <dataValidation type="list" allowBlank="1" showInputMessage="1" showErrorMessage="1" sqref="M34:AG34">
      <formula1>$AJ$38:$AJ$41</formula1>
    </dataValidation>
    <dataValidation type="list" allowBlank="1" showInputMessage="1" showErrorMessage="1" sqref="Z20:AE20 J20:O20 J25:O25">
      <formula1>$AL$72:$AL$92</formula1>
    </dataValidation>
    <dataValidation type="list" allowBlank="1" showInputMessage="1" showErrorMessage="1" sqref="I18:M18">
      <formula1>$AL$72:$AL$93</formula1>
    </dataValidation>
    <dataValidation type="list" allowBlank="1" showInputMessage="1" showErrorMessage="1" sqref="I30:O30">
      <formula1>$AK$105:$AK$106</formula1>
    </dataValidation>
    <dataValidation type="list" allowBlank="1" showInputMessage="1" showErrorMessage="1" sqref="M35">
      <formula1>$AK$114:$AK$116</formula1>
    </dataValidation>
  </dataValidations>
  <printOptions horizontalCentered="1" verticalCentered="1"/>
  <pageMargins left="0.23622047244094491" right="0.23622047244094491" top="0.55118110236220474" bottom="0.51181102362204722" header="0.31496062992125984" footer="0.31496062992125984"/>
  <pageSetup paperSize="9" scale="83"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V58"/>
  <sheetViews>
    <sheetView workbookViewId="0">
      <selection activeCell="F6" sqref="F6"/>
    </sheetView>
  </sheetViews>
  <sheetFormatPr defaultRowHeight="13.5"/>
  <cols>
    <col min="1" max="1" width="9.875" bestFit="1" customWidth="1"/>
  </cols>
  <sheetData>
    <row r="1" spans="1:24">
      <c r="A1" s="53" t="s">
        <v>231</v>
      </c>
      <c r="B1" s="53" t="s">
        <v>223</v>
      </c>
      <c r="C1" s="53" t="s">
        <v>224</v>
      </c>
      <c r="D1" s="53" t="s">
        <v>573</v>
      </c>
      <c r="E1" s="53" t="s">
        <v>558</v>
      </c>
      <c r="F1" s="53" t="s">
        <v>559</v>
      </c>
      <c r="G1" s="53" t="s">
        <v>225</v>
      </c>
      <c r="H1" s="53" t="s">
        <v>226</v>
      </c>
      <c r="I1" s="53" t="s">
        <v>227</v>
      </c>
      <c r="J1" s="53" t="s">
        <v>228</v>
      </c>
      <c r="K1" s="53" t="s">
        <v>229</v>
      </c>
      <c r="L1" s="53" t="s">
        <v>230</v>
      </c>
      <c r="M1" s="53" t="s">
        <v>232</v>
      </c>
      <c r="N1" s="53" t="s">
        <v>233</v>
      </c>
      <c r="O1" s="53" t="s">
        <v>234</v>
      </c>
      <c r="P1" s="53" t="s">
        <v>637</v>
      </c>
      <c r="Q1" s="53" t="s">
        <v>638</v>
      </c>
      <c r="R1" s="53" t="s">
        <v>378</v>
      </c>
      <c r="S1" s="53" t="s">
        <v>379</v>
      </c>
      <c r="T1" s="53" t="s">
        <v>503</v>
      </c>
      <c r="U1" s="53" t="s">
        <v>504</v>
      </c>
      <c r="V1" s="282" t="s">
        <v>605</v>
      </c>
    </row>
    <row r="2" spans="1:24">
      <c r="A2" s="53" t="s">
        <v>488</v>
      </c>
      <c r="B2" s="53" t="s">
        <v>488</v>
      </c>
      <c r="C2" s="53" t="s">
        <v>488</v>
      </c>
      <c r="D2" s="53" t="s">
        <v>489</v>
      </c>
      <c r="E2" s="53" t="s">
        <v>560</v>
      </c>
      <c r="F2" s="53" t="s">
        <v>560</v>
      </c>
      <c r="G2" s="53" t="s">
        <v>616</v>
      </c>
      <c r="H2" s="53" t="s">
        <v>616</v>
      </c>
      <c r="I2" s="53" t="s">
        <v>616</v>
      </c>
      <c r="J2" s="291" t="s">
        <v>661</v>
      </c>
      <c r="K2" s="291" t="s">
        <v>662</v>
      </c>
      <c r="L2" s="291" t="s">
        <v>662</v>
      </c>
      <c r="M2" s="53" t="s">
        <v>23</v>
      </c>
      <c r="N2" s="53" t="s">
        <v>612</v>
      </c>
      <c r="O2" s="53" t="s">
        <v>162</v>
      </c>
      <c r="P2" s="53" t="s">
        <v>624</v>
      </c>
      <c r="Q2" s="53" t="s">
        <v>624</v>
      </c>
      <c r="R2" s="53" t="s">
        <v>613</v>
      </c>
      <c r="S2" s="53" t="s">
        <v>613</v>
      </c>
      <c r="T2" s="53" t="s">
        <v>614</v>
      </c>
      <c r="U2" s="53" t="s">
        <v>614</v>
      </c>
      <c r="V2" s="282" t="s">
        <v>606</v>
      </c>
    </row>
    <row r="3" spans="1:24">
      <c r="A3" s="39"/>
      <c r="B3" s="39"/>
      <c r="C3" s="39"/>
      <c r="G3" s="39"/>
      <c r="H3" s="39"/>
      <c r="I3" s="39"/>
      <c r="J3" s="290"/>
      <c r="K3" s="292" t="s">
        <v>661</v>
      </c>
      <c r="L3" s="292" t="s">
        <v>661</v>
      </c>
      <c r="M3" s="39"/>
      <c r="N3" s="39"/>
      <c r="O3" s="53"/>
      <c r="P3" s="53"/>
      <c r="S3" s="53"/>
      <c r="T3" s="39"/>
    </row>
    <row r="4" spans="1:24">
      <c r="A4" s="39"/>
      <c r="B4" s="39"/>
      <c r="C4" s="39"/>
      <c r="G4" s="39"/>
      <c r="H4" s="39"/>
      <c r="I4" s="39"/>
      <c r="J4" s="39"/>
      <c r="K4" s="39"/>
      <c r="L4" s="39"/>
      <c r="M4" s="39"/>
      <c r="N4" s="39"/>
      <c r="O4" s="39"/>
      <c r="P4" s="39"/>
      <c r="S4" s="53"/>
      <c r="T4" s="39"/>
    </row>
    <row r="5" spans="1:24">
      <c r="A5" s="39"/>
      <c r="B5" s="39"/>
      <c r="C5" s="39"/>
      <c r="G5" s="39"/>
      <c r="H5" s="39"/>
      <c r="I5" s="39"/>
      <c r="J5" s="39"/>
      <c r="K5" s="39"/>
      <c r="L5" s="39"/>
      <c r="M5" s="39"/>
      <c r="N5" s="39"/>
      <c r="O5" s="39"/>
      <c r="P5" s="39"/>
      <c r="S5" s="53"/>
      <c r="T5" s="39"/>
    </row>
    <row r="6" spans="1:24">
      <c r="S6" s="53"/>
      <c r="T6" s="39"/>
    </row>
    <row r="7" spans="1:24">
      <c r="Q7" s="53"/>
      <c r="R7" s="39"/>
    </row>
    <row r="8" spans="1:24">
      <c r="Q8" s="53"/>
      <c r="R8" s="39"/>
    </row>
    <row r="9" spans="1:24">
      <c r="Q9" s="53"/>
      <c r="R9" s="39"/>
    </row>
    <row r="10" spans="1:24">
      <c r="Q10" s="53"/>
      <c r="R10" s="39"/>
    </row>
    <row r="11" spans="1:24">
      <c r="Q11" s="53"/>
      <c r="R11" s="39"/>
    </row>
    <row r="12" spans="1:24">
      <c r="Q12" s="53"/>
      <c r="R12" s="39"/>
    </row>
    <row r="13" spans="1:24">
      <c r="Q13" s="53"/>
      <c r="R13" s="39"/>
    </row>
    <row r="14" spans="1:24">
      <c r="Q14" s="53"/>
      <c r="R14" s="39"/>
    </row>
    <row r="15" spans="1:24">
      <c r="Q15" s="53"/>
      <c r="R15" s="39"/>
    </row>
    <row r="16" spans="1:24">
      <c r="A16" s="53" t="s">
        <v>231</v>
      </c>
      <c r="B16" s="53" t="s">
        <v>223</v>
      </c>
      <c r="C16" s="53" t="s">
        <v>224</v>
      </c>
      <c r="D16" s="53" t="s">
        <v>486</v>
      </c>
      <c r="E16" s="53" t="s">
        <v>558</v>
      </c>
      <c r="F16" s="53" t="s">
        <v>559</v>
      </c>
      <c r="G16" s="53" t="s">
        <v>225</v>
      </c>
      <c r="H16" s="53" t="s">
        <v>226</v>
      </c>
      <c r="I16" s="53" t="s">
        <v>227</v>
      </c>
      <c r="J16" s="53" t="s">
        <v>228</v>
      </c>
      <c r="K16" s="53" t="s">
        <v>229</v>
      </c>
      <c r="L16" s="53" t="s">
        <v>230</v>
      </c>
      <c r="M16" s="53" t="s">
        <v>639</v>
      </c>
      <c r="N16" s="53" t="s">
        <v>640</v>
      </c>
      <c r="O16" s="53" t="s">
        <v>641</v>
      </c>
      <c r="P16" s="53" t="s">
        <v>651</v>
      </c>
      <c r="Q16" s="53" t="s">
        <v>652</v>
      </c>
      <c r="R16" s="53" t="s">
        <v>642</v>
      </c>
      <c r="S16" s="53" t="s">
        <v>643</v>
      </c>
      <c r="T16" s="53" t="s">
        <v>644</v>
      </c>
      <c r="U16" s="53" t="s">
        <v>645</v>
      </c>
      <c r="V16" s="282" t="s">
        <v>646</v>
      </c>
      <c r="W16" s="53"/>
      <c r="X16" s="282"/>
    </row>
    <row r="17" spans="1:35" s="200" customFormat="1">
      <c r="A17" s="200" t="s">
        <v>144</v>
      </c>
      <c r="B17" s="200" t="s">
        <v>144</v>
      </c>
      <c r="C17" s="200" t="s">
        <v>145</v>
      </c>
      <c r="D17" s="219" t="s">
        <v>380</v>
      </c>
      <c r="E17" s="247" t="s">
        <v>380</v>
      </c>
      <c r="F17" s="247" t="s">
        <v>380</v>
      </c>
      <c r="G17" s="200" t="s">
        <v>144</v>
      </c>
      <c r="H17" s="200" t="s">
        <v>144</v>
      </c>
      <c r="I17" s="200" t="s">
        <v>145</v>
      </c>
      <c r="J17" s="200" t="s">
        <v>144</v>
      </c>
      <c r="K17" s="200" t="s">
        <v>146</v>
      </c>
      <c r="L17" s="200" t="s">
        <v>146</v>
      </c>
      <c r="M17" s="286" t="s">
        <v>647</v>
      </c>
      <c r="N17" s="286" t="s">
        <v>648</v>
      </c>
      <c r="O17" s="286" t="s">
        <v>647</v>
      </c>
      <c r="P17" s="286" t="s">
        <v>648</v>
      </c>
      <c r="Q17" s="286" t="s">
        <v>647</v>
      </c>
      <c r="R17" s="286" t="s">
        <v>648</v>
      </c>
      <c r="S17" s="286" t="s">
        <v>647</v>
      </c>
      <c r="T17" s="286" t="s">
        <v>649</v>
      </c>
      <c r="U17" s="286" t="s">
        <v>649</v>
      </c>
      <c r="V17" s="283" t="s">
        <v>647</v>
      </c>
      <c r="W17" s="223"/>
      <c r="X17" s="283"/>
    </row>
    <row r="18" spans="1:35">
      <c r="C18" s="200" t="s">
        <v>159</v>
      </c>
      <c r="I18" s="200" t="s">
        <v>160</v>
      </c>
      <c r="K18" s="200" t="s">
        <v>147</v>
      </c>
      <c r="L18" s="200" t="s">
        <v>147</v>
      </c>
      <c r="N18" s="286" t="s">
        <v>650</v>
      </c>
      <c r="P18" s="286" t="s">
        <v>650</v>
      </c>
      <c r="R18" s="286" t="s">
        <v>650</v>
      </c>
      <c r="T18" s="286" t="s">
        <v>648</v>
      </c>
      <c r="U18" s="286" t="s">
        <v>648</v>
      </c>
      <c r="W18" s="223"/>
      <c r="X18" s="223"/>
    </row>
    <row r="19" spans="1:35">
      <c r="K19" s="200" t="s">
        <v>148</v>
      </c>
      <c r="L19" s="200" t="s">
        <v>148</v>
      </c>
      <c r="T19" s="286" t="s">
        <v>650</v>
      </c>
      <c r="U19" s="286" t="s">
        <v>650</v>
      </c>
    </row>
    <row r="31" spans="1:35">
      <c r="A31" s="53" t="s">
        <v>235</v>
      </c>
      <c r="B31" s="53" t="s">
        <v>236</v>
      </c>
      <c r="C31" s="53" t="s">
        <v>237</v>
      </c>
      <c r="D31" s="53" t="s">
        <v>238</v>
      </c>
      <c r="E31" s="53" t="s">
        <v>490</v>
      </c>
      <c r="F31" s="53" t="s">
        <v>561</v>
      </c>
      <c r="G31" s="53" t="s">
        <v>562</v>
      </c>
      <c r="H31" s="53" t="s">
        <v>239</v>
      </c>
      <c r="I31" s="53" t="s">
        <v>240</v>
      </c>
      <c r="J31" s="53" t="s">
        <v>241</v>
      </c>
      <c r="K31" s="53" t="s">
        <v>242</v>
      </c>
      <c r="L31" s="53" t="s">
        <v>243</v>
      </c>
      <c r="M31" s="53" t="s">
        <v>244</v>
      </c>
      <c r="N31" s="53" t="s">
        <v>245</v>
      </c>
      <c r="O31" s="53" t="s">
        <v>246</v>
      </c>
      <c r="P31" s="53" t="s">
        <v>247</v>
      </c>
      <c r="Q31" s="53" t="s">
        <v>248</v>
      </c>
      <c r="R31" s="53" t="s">
        <v>249</v>
      </c>
      <c r="S31" s="53" t="s">
        <v>250</v>
      </c>
      <c r="T31" s="53" t="s">
        <v>251</v>
      </c>
      <c r="U31" s="53" t="s">
        <v>252</v>
      </c>
      <c r="V31" s="53" t="s">
        <v>253</v>
      </c>
      <c r="W31" s="53" t="s">
        <v>625</v>
      </c>
      <c r="X31" s="53" t="s">
        <v>626</v>
      </c>
      <c r="Y31" s="53" t="s">
        <v>627</v>
      </c>
      <c r="Z31" s="53" t="s">
        <v>381</v>
      </c>
      <c r="AA31" s="53" t="s">
        <v>382</v>
      </c>
      <c r="AB31" s="53" t="s">
        <v>383</v>
      </c>
      <c r="AC31" s="53" t="s">
        <v>505</v>
      </c>
      <c r="AD31" s="53" t="s">
        <v>507</v>
      </c>
      <c r="AE31" s="53" t="s">
        <v>509</v>
      </c>
      <c r="AF31" s="53" t="s">
        <v>506</v>
      </c>
      <c r="AG31" s="53" t="s">
        <v>508</v>
      </c>
      <c r="AH31" s="53" t="s">
        <v>510</v>
      </c>
      <c r="AI31" s="282" t="s">
        <v>607</v>
      </c>
    </row>
    <row r="32" spans="1:35">
      <c r="A32" s="56" t="s">
        <v>151</v>
      </c>
      <c r="B32" s="56" t="s">
        <v>151</v>
      </c>
      <c r="C32" s="56" t="s">
        <v>151</v>
      </c>
      <c r="D32" s="56" t="s">
        <v>151</v>
      </c>
      <c r="E32" s="56" t="s">
        <v>83</v>
      </c>
      <c r="F32" s="56" t="s">
        <v>83</v>
      </c>
      <c r="G32" s="56" t="s">
        <v>83</v>
      </c>
      <c r="H32" s="56" t="s">
        <v>151</v>
      </c>
      <c r="I32" s="56" t="s">
        <v>151</v>
      </c>
      <c r="J32" s="56" t="s">
        <v>151</v>
      </c>
      <c r="K32" s="56" t="s">
        <v>151</v>
      </c>
      <c r="L32" s="56" t="s">
        <v>151</v>
      </c>
      <c r="M32" s="56" t="s">
        <v>153</v>
      </c>
      <c r="N32" s="56" t="s">
        <v>151</v>
      </c>
      <c r="O32" s="56" t="s">
        <v>151</v>
      </c>
      <c r="P32" s="56" t="s">
        <v>153</v>
      </c>
      <c r="Q32" s="56" t="s">
        <v>151</v>
      </c>
      <c r="R32" s="56" t="s">
        <v>151</v>
      </c>
      <c r="S32" s="56" t="s">
        <v>151</v>
      </c>
      <c r="T32" s="56" t="s">
        <v>151</v>
      </c>
      <c r="U32" s="56" t="s">
        <v>151</v>
      </c>
      <c r="V32" s="56" t="s">
        <v>151</v>
      </c>
      <c r="W32" s="56" t="s">
        <v>384</v>
      </c>
      <c r="X32" s="56" t="s">
        <v>384</v>
      </c>
      <c r="Y32" s="56" t="s">
        <v>384</v>
      </c>
      <c r="Z32" s="56" t="s">
        <v>384</v>
      </c>
      <c r="AA32" s="56" t="s">
        <v>384</v>
      </c>
      <c r="AB32" s="56" t="s">
        <v>384</v>
      </c>
      <c r="AC32" s="56" t="s">
        <v>153</v>
      </c>
      <c r="AD32" s="56" t="s">
        <v>83</v>
      </c>
      <c r="AE32" s="56" t="s">
        <v>83</v>
      </c>
      <c r="AF32" s="56" t="s">
        <v>153</v>
      </c>
      <c r="AG32" s="56" t="s">
        <v>83</v>
      </c>
      <c r="AH32" s="56" t="s">
        <v>83</v>
      </c>
      <c r="AI32" s="284" t="s">
        <v>83</v>
      </c>
    </row>
    <row r="33" spans="1:97">
      <c r="A33" s="56" t="s">
        <v>26</v>
      </c>
      <c r="B33" s="56" t="s">
        <v>26</v>
      </c>
      <c r="C33" s="56" t="s">
        <v>26</v>
      </c>
      <c r="D33" s="56" t="s">
        <v>26</v>
      </c>
      <c r="E33" s="56" t="s">
        <v>26</v>
      </c>
      <c r="F33" s="56" t="s">
        <v>26</v>
      </c>
      <c r="G33" s="56" t="s">
        <v>26</v>
      </c>
      <c r="H33" s="56" t="s">
        <v>26</v>
      </c>
      <c r="I33" s="56" t="s">
        <v>26</v>
      </c>
      <c r="J33" s="56" t="s">
        <v>26</v>
      </c>
      <c r="K33" s="56" t="s">
        <v>26</v>
      </c>
      <c r="L33" s="56" t="s">
        <v>26</v>
      </c>
      <c r="M33" s="56"/>
      <c r="N33" s="56" t="s">
        <v>26</v>
      </c>
      <c r="O33" s="56" t="s">
        <v>26</v>
      </c>
      <c r="P33" s="56"/>
      <c r="Q33" s="56" t="s">
        <v>26</v>
      </c>
      <c r="R33" s="56" t="s">
        <v>26</v>
      </c>
      <c r="S33" s="56" t="s">
        <v>26</v>
      </c>
      <c r="T33" s="56" t="s">
        <v>26</v>
      </c>
      <c r="U33" s="56" t="s">
        <v>26</v>
      </c>
      <c r="V33" s="56" t="s">
        <v>26</v>
      </c>
      <c r="W33" s="56" t="s">
        <v>26</v>
      </c>
      <c r="X33" s="56" t="s">
        <v>26</v>
      </c>
      <c r="Y33" s="56" t="s">
        <v>26</v>
      </c>
      <c r="Z33" s="56" t="s">
        <v>26</v>
      </c>
      <c r="AA33" s="56" t="s">
        <v>26</v>
      </c>
      <c r="AB33" s="56" t="s">
        <v>26</v>
      </c>
      <c r="AC33" s="56"/>
      <c r="AD33" s="56" t="s">
        <v>26</v>
      </c>
      <c r="AE33" s="56" t="s">
        <v>26</v>
      </c>
      <c r="AF33" s="56"/>
      <c r="AG33" s="56" t="s">
        <v>26</v>
      </c>
      <c r="AH33" s="56" t="s">
        <v>26</v>
      </c>
      <c r="AI33" s="284" t="s">
        <v>26</v>
      </c>
    </row>
    <row r="34" spans="1:97">
      <c r="A34" s="56" t="s">
        <v>152</v>
      </c>
      <c r="B34" s="56" t="s">
        <v>152</v>
      </c>
      <c r="C34" s="56" t="s">
        <v>152</v>
      </c>
      <c r="D34" s="56" t="s">
        <v>152</v>
      </c>
      <c r="E34" s="56" t="s">
        <v>84</v>
      </c>
      <c r="F34" s="56" t="s">
        <v>84</v>
      </c>
      <c r="G34" s="56" t="s">
        <v>84</v>
      </c>
      <c r="H34" s="56" t="s">
        <v>152</v>
      </c>
      <c r="I34" s="56" t="s">
        <v>152</v>
      </c>
      <c r="J34" s="56" t="s">
        <v>152</v>
      </c>
      <c r="K34" s="56" t="s">
        <v>152</v>
      </c>
      <c r="L34" s="56" t="s">
        <v>152</v>
      </c>
      <c r="M34" s="56"/>
      <c r="N34" s="56" t="s">
        <v>152</v>
      </c>
      <c r="O34" s="56" t="s">
        <v>152</v>
      </c>
      <c r="P34" s="56"/>
      <c r="Q34" s="56" t="s">
        <v>152</v>
      </c>
      <c r="R34" s="56" t="s">
        <v>152</v>
      </c>
      <c r="S34" s="56" t="s">
        <v>152</v>
      </c>
      <c r="T34" s="56" t="s">
        <v>152</v>
      </c>
      <c r="U34" s="56" t="s">
        <v>152</v>
      </c>
      <c r="V34" s="56" t="s">
        <v>152</v>
      </c>
      <c r="W34" s="56" t="s">
        <v>385</v>
      </c>
      <c r="X34" s="56" t="s">
        <v>385</v>
      </c>
      <c r="Y34" s="56" t="s">
        <v>385</v>
      </c>
      <c r="Z34" s="56" t="s">
        <v>385</v>
      </c>
      <c r="AA34" s="56" t="s">
        <v>385</v>
      </c>
      <c r="AB34" s="56" t="s">
        <v>385</v>
      </c>
      <c r="AC34" s="56"/>
      <c r="AD34" s="56" t="s">
        <v>84</v>
      </c>
      <c r="AE34" s="56" t="s">
        <v>84</v>
      </c>
      <c r="AF34" s="56"/>
      <c r="AG34" s="56" t="s">
        <v>84</v>
      </c>
      <c r="AH34" s="56" t="s">
        <v>84</v>
      </c>
      <c r="AI34" s="284" t="s">
        <v>84</v>
      </c>
    </row>
    <row r="45" spans="1:97">
      <c r="AB45" s="53"/>
      <c r="AI45" s="53"/>
    </row>
    <row r="46" spans="1:97" s="174" customFormat="1">
      <c r="A46" s="174" t="s">
        <v>279</v>
      </c>
      <c r="B46" s="174" t="s">
        <v>280</v>
      </c>
      <c r="C46" s="174" t="s">
        <v>281</v>
      </c>
      <c r="D46" s="174" t="s">
        <v>282</v>
      </c>
      <c r="E46" s="174" t="s">
        <v>283</v>
      </c>
      <c r="F46" s="174" t="s">
        <v>284</v>
      </c>
      <c r="G46" s="174" t="s">
        <v>285</v>
      </c>
      <c r="H46" s="174" t="s">
        <v>286</v>
      </c>
      <c r="I46" s="174" t="s">
        <v>287</v>
      </c>
      <c r="J46" s="174" t="s">
        <v>288</v>
      </c>
      <c r="K46" s="174" t="s">
        <v>289</v>
      </c>
      <c r="L46" s="174" t="s">
        <v>290</v>
      </c>
      <c r="M46" s="53" t="s">
        <v>491</v>
      </c>
      <c r="N46" s="53" t="s">
        <v>492</v>
      </c>
      <c r="O46" s="53" t="s">
        <v>493</v>
      </c>
      <c r="P46" s="53" t="s">
        <v>563</v>
      </c>
      <c r="Q46" s="53" t="s">
        <v>564</v>
      </c>
      <c r="R46" s="53" t="s">
        <v>565</v>
      </c>
      <c r="S46" s="53" t="s">
        <v>566</v>
      </c>
      <c r="T46" s="53" t="s">
        <v>567</v>
      </c>
      <c r="U46" s="53" t="s">
        <v>568</v>
      </c>
      <c r="V46" s="174" t="s">
        <v>291</v>
      </c>
      <c r="W46" s="174" t="s">
        <v>292</v>
      </c>
      <c r="X46" s="174" t="s">
        <v>293</v>
      </c>
      <c r="Y46" s="174" t="s">
        <v>294</v>
      </c>
      <c r="Z46" s="174" t="s">
        <v>295</v>
      </c>
      <c r="AA46" s="174" t="s">
        <v>296</v>
      </c>
      <c r="AB46" s="174" t="s">
        <v>297</v>
      </c>
      <c r="AC46" s="174" t="s">
        <v>298</v>
      </c>
      <c r="AD46" s="174" t="s">
        <v>299</v>
      </c>
      <c r="AE46" s="174" t="s">
        <v>300</v>
      </c>
      <c r="AF46" s="174" t="s">
        <v>301</v>
      </c>
      <c r="AG46" s="174" t="s">
        <v>302</v>
      </c>
      <c r="AH46" s="174" t="s">
        <v>303</v>
      </c>
      <c r="AI46" s="174" t="s">
        <v>304</v>
      </c>
      <c r="AJ46" s="174" t="s">
        <v>305</v>
      </c>
      <c r="AK46" s="175" t="s">
        <v>277</v>
      </c>
      <c r="AL46" s="174" t="s">
        <v>306</v>
      </c>
      <c r="AM46" s="174" t="s">
        <v>307</v>
      </c>
      <c r="AN46" s="174" t="s">
        <v>308</v>
      </c>
      <c r="AO46" s="174" t="s">
        <v>309</v>
      </c>
      <c r="AP46" s="174" t="s">
        <v>310</v>
      </c>
      <c r="AQ46" s="174" t="s">
        <v>311</v>
      </c>
      <c r="AR46" s="175" t="s">
        <v>278</v>
      </c>
      <c r="AS46" s="174" t="s">
        <v>312</v>
      </c>
      <c r="AT46" s="174" t="s">
        <v>313</v>
      </c>
      <c r="AU46" s="174" t="s">
        <v>314</v>
      </c>
      <c r="AV46" s="174" t="s">
        <v>315</v>
      </c>
      <c r="AW46" s="174" t="s">
        <v>316</v>
      </c>
      <c r="AX46" s="174" t="s">
        <v>317</v>
      </c>
      <c r="AY46" s="174" t="s">
        <v>318</v>
      </c>
      <c r="AZ46" s="174" t="s">
        <v>319</v>
      </c>
      <c r="BA46" s="174" t="s">
        <v>320</v>
      </c>
      <c r="BB46" s="174" t="s">
        <v>321</v>
      </c>
      <c r="BC46" s="174" t="s">
        <v>322</v>
      </c>
      <c r="BD46" s="174" t="s">
        <v>323</v>
      </c>
      <c r="BE46" s="174" t="s">
        <v>324</v>
      </c>
      <c r="BF46" s="174" t="s">
        <v>325</v>
      </c>
      <c r="BG46" s="174" t="s">
        <v>326</v>
      </c>
      <c r="BH46" s="174" t="s">
        <v>327</v>
      </c>
      <c r="BI46" s="174" t="s">
        <v>328</v>
      </c>
      <c r="BJ46" s="174" t="s">
        <v>329</v>
      </c>
      <c r="BK46" s="53" t="s">
        <v>628</v>
      </c>
      <c r="BL46" s="53" t="s">
        <v>629</v>
      </c>
      <c r="BM46" s="53" t="s">
        <v>630</v>
      </c>
      <c r="BN46" s="53" t="s">
        <v>631</v>
      </c>
      <c r="BO46" s="53" t="s">
        <v>632</v>
      </c>
      <c r="BP46" s="53" t="s">
        <v>633</v>
      </c>
      <c r="BQ46" s="53" t="s">
        <v>634</v>
      </c>
      <c r="BR46" s="53" t="s">
        <v>635</v>
      </c>
      <c r="BS46" s="53" t="s">
        <v>636</v>
      </c>
      <c r="BT46" s="53" t="s">
        <v>391</v>
      </c>
      <c r="BU46" s="53" t="s">
        <v>392</v>
      </c>
      <c r="BV46" s="53" t="s">
        <v>393</v>
      </c>
      <c r="BW46" s="53" t="s">
        <v>394</v>
      </c>
      <c r="BX46" s="53" t="s">
        <v>395</v>
      </c>
      <c r="BY46" s="53" t="s">
        <v>396</v>
      </c>
      <c r="BZ46" s="53" t="s">
        <v>397</v>
      </c>
      <c r="CA46" s="53" t="s">
        <v>398</v>
      </c>
      <c r="CB46" s="53" t="s">
        <v>399</v>
      </c>
      <c r="CC46" s="174" t="s">
        <v>513</v>
      </c>
      <c r="CD46" s="174" t="s">
        <v>514</v>
      </c>
      <c r="CE46" s="174" t="s">
        <v>515</v>
      </c>
      <c r="CF46" s="174" t="s">
        <v>516</v>
      </c>
      <c r="CG46" s="174" t="s">
        <v>517</v>
      </c>
      <c r="CH46" s="174" t="s">
        <v>518</v>
      </c>
      <c r="CI46" s="174" t="s">
        <v>519</v>
      </c>
      <c r="CJ46" s="174" t="s">
        <v>520</v>
      </c>
      <c r="CK46" s="174" t="s">
        <v>521</v>
      </c>
      <c r="CL46" s="174" t="s">
        <v>522</v>
      </c>
      <c r="CM46" s="174" t="s">
        <v>523</v>
      </c>
      <c r="CN46" s="174" t="s">
        <v>524</v>
      </c>
      <c r="CO46" s="174" t="s">
        <v>525</v>
      </c>
      <c r="CP46" s="174" t="s">
        <v>526</v>
      </c>
      <c r="CQ46" s="285" t="s">
        <v>608</v>
      </c>
      <c r="CR46" s="285" t="s">
        <v>610</v>
      </c>
      <c r="CS46" s="285" t="s">
        <v>609</v>
      </c>
    </row>
    <row r="47" spans="1:97">
      <c r="A47" s="53" t="s">
        <v>42</v>
      </c>
      <c r="B47" s="53" t="s">
        <v>44</v>
      </c>
      <c r="C47" s="53" t="s">
        <v>46</v>
      </c>
      <c r="D47" s="53" t="s">
        <v>42</v>
      </c>
      <c r="E47" s="53" t="s">
        <v>44</v>
      </c>
      <c r="F47" s="53" t="s">
        <v>46</v>
      </c>
      <c r="G47" s="53" t="s">
        <v>42</v>
      </c>
      <c r="H47" s="53" t="s">
        <v>44</v>
      </c>
      <c r="I47" s="53" t="s">
        <v>46</v>
      </c>
      <c r="J47" s="53" t="s">
        <v>48</v>
      </c>
      <c r="K47" s="53" t="s">
        <v>48</v>
      </c>
      <c r="L47" s="53" t="s">
        <v>48</v>
      </c>
      <c r="M47" s="53" t="s">
        <v>42</v>
      </c>
      <c r="N47" s="53" t="s">
        <v>44</v>
      </c>
      <c r="O47" s="53" t="s">
        <v>46</v>
      </c>
      <c r="P47" s="53" t="s">
        <v>42</v>
      </c>
      <c r="Q47" s="53" t="s">
        <v>44</v>
      </c>
      <c r="R47" s="53" t="s">
        <v>46</v>
      </c>
      <c r="S47" s="53" t="s">
        <v>42</v>
      </c>
      <c r="T47" s="53" t="s">
        <v>44</v>
      </c>
      <c r="U47" s="53" t="s">
        <v>46</v>
      </c>
      <c r="V47" s="53" t="s">
        <v>42</v>
      </c>
      <c r="W47" s="53" t="s">
        <v>44</v>
      </c>
      <c r="X47" s="53" t="s">
        <v>46</v>
      </c>
      <c r="Y47" s="53" t="s">
        <v>42</v>
      </c>
      <c r="Z47" s="53" t="s">
        <v>44</v>
      </c>
      <c r="AA47" s="53" t="s">
        <v>46</v>
      </c>
      <c r="AB47" s="53" t="s">
        <v>42</v>
      </c>
      <c r="AC47" s="53" t="s">
        <v>44</v>
      </c>
      <c r="AD47" s="53" t="s">
        <v>46</v>
      </c>
      <c r="AE47" s="53" t="s">
        <v>48</v>
      </c>
      <c r="AF47" s="53" t="s">
        <v>48</v>
      </c>
      <c r="AG47" s="53" t="s">
        <v>48</v>
      </c>
      <c r="AH47" s="53" t="s">
        <v>42</v>
      </c>
      <c r="AI47" s="53" t="s">
        <v>44</v>
      </c>
      <c r="AJ47" s="53" t="s">
        <v>46</v>
      </c>
      <c r="AK47" s="56" t="s">
        <v>158</v>
      </c>
      <c r="AL47" s="53" t="s">
        <v>42</v>
      </c>
      <c r="AM47" s="53" t="s">
        <v>44</v>
      </c>
      <c r="AN47" s="53" t="s">
        <v>46</v>
      </c>
      <c r="AO47" s="53" t="s">
        <v>42</v>
      </c>
      <c r="AP47" s="53" t="s">
        <v>44</v>
      </c>
      <c r="AQ47" s="53" t="s">
        <v>46</v>
      </c>
      <c r="AR47" s="56" t="s">
        <v>158</v>
      </c>
      <c r="AS47" s="53" t="s">
        <v>42</v>
      </c>
      <c r="AT47" s="53" t="s">
        <v>44</v>
      </c>
      <c r="AU47" s="53" t="s">
        <v>46</v>
      </c>
      <c r="AV47" s="53" t="s">
        <v>48</v>
      </c>
      <c r="AW47" s="53" t="s">
        <v>48</v>
      </c>
      <c r="AX47" s="53" t="s">
        <v>48</v>
      </c>
      <c r="AY47" s="53" t="s">
        <v>61</v>
      </c>
      <c r="AZ47" s="53" t="s">
        <v>52</v>
      </c>
      <c r="BA47" s="53" t="s">
        <v>63</v>
      </c>
      <c r="BB47" s="53" t="s">
        <v>42</v>
      </c>
      <c r="BC47" s="53" t="s">
        <v>44</v>
      </c>
      <c r="BD47" s="53" t="s">
        <v>46</v>
      </c>
      <c r="BE47" s="53" t="s">
        <v>48</v>
      </c>
      <c r="BF47" s="53" t="s">
        <v>48</v>
      </c>
      <c r="BG47" s="53" t="s">
        <v>48</v>
      </c>
      <c r="BH47" s="53" t="s">
        <v>42</v>
      </c>
      <c r="BI47" s="53" t="s">
        <v>44</v>
      </c>
      <c r="BJ47" s="53" t="s">
        <v>46</v>
      </c>
      <c r="BK47" s="53" t="s">
        <v>42</v>
      </c>
      <c r="BL47" s="53" t="s">
        <v>386</v>
      </c>
      <c r="BM47" s="53" t="s">
        <v>46</v>
      </c>
      <c r="BN47" s="53" t="s">
        <v>48</v>
      </c>
      <c r="BO47" s="53" t="s">
        <v>48</v>
      </c>
      <c r="BP47" s="53" t="s">
        <v>48</v>
      </c>
      <c r="BQ47" s="53" t="s">
        <v>42</v>
      </c>
      <c r="BR47" s="53" t="s">
        <v>386</v>
      </c>
      <c r="BS47" s="53" t="s">
        <v>46</v>
      </c>
      <c r="BT47" s="53" t="s">
        <v>42</v>
      </c>
      <c r="BU47" s="53" t="s">
        <v>386</v>
      </c>
      <c r="BV47" s="53" t="s">
        <v>46</v>
      </c>
      <c r="BW47" s="53" t="s">
        <v>48</v>
      </c>
      <c r="BX47" s="53" t="s">
        <v>48</v>
      </c>
      <c r="BY47" s="53" t="s">
        <v>48</v>
      </c>
      <c r="BZ47" s="53" t="s">
        <v>42</v>
      </c>
      <c r="CA47" s="53" t="s">
        <v>386</v>
      </c>
      <c r="CB47" s="53" t="s">
        <v>46</v>
      </c>
      <c r="CC47" s="56" t="s">
        <v>158</v>
      </c>
      <c r="CD47" s="53" t="s">
        <v>42</v>
      </c>
      <c r="CE47" s="53" t="s">
        <v>44</v>
      </c>
      <c r="CF47" s="53" t="s">
        <v>46</v>
      </c>
      <c r="CG47" s="53" t="s">
        <v>48</v>
      </c>
      <c r="CH47" s="53" t="s">
        <v>48</v>
      </c>
      <c r="CI47" s="53" t="s">
        <v>48</v>
      </c>
      <c r="CJ47" s="56" t="s">
        <v>158</v>
      </c>
      <c r="CK47" s="53" t="s">
        <v>42</v>
      </c>
      <c r="CL47" s="53" t="s">
        <v>44</v>
      </c>
      <c r="CM47" s="53" t="s">
        <v>46</v>
      </c>
      <c r="CN47" s="53" t="s">
        <v>42</v>
      </c>
      <c r="CO47" s="53" t="s">
        <v>44</v>
      </c>
      <c r="CP47" s="53" t="s">
        <v>46</v>
      </c>
      <c r="CQ47" s="282" t="s">
        <v>42</v>
      </c>
      <c r="CR47" s="282" t="s">
        <v>44</v>
      </c>
      <c r="CS47" s="282" t="s">
        <v>46</v>
      </c>
    </row>
    <row r="48" spans="1:97">
      <c r="A48" s="53" t="s">
        <v>48</v>
      </c>
      <c r="B48" s="53" t="s">
        <v>42</v>
      </c>
      <c r="C48" s="53" t="s">
        <v>44</v>
      </c>
      <c r="D48" s="53" t="s">
        <v>48</v>
      </c>
      <c r="E48" s="53" t="s">
        <v>42</v>
      </c>
      <c r="F48" s="53" t="s">
        <v>44</v>
      </c>
      <c r="G48" s="53"/>
      <c r="H48" s="53" t="s">
        <v>42</v>
      </c>
      <c r="I48" s="53" t="s">
        <v>44</v>
      </c>
      <c r="J48" s="53" t="s">
        <v>63</v>
      </c>
      <c r="K48" s="53" t="s">
        <v>63</v>
      </c>
      <c r="L48" s="53" t="s">
        <v>63</v>
      </c>
      <c r="M48" s="53" t="s">
        <v>48</v>
      </c>
      <c r="N48" s="53" t="s">
        <v>42</v>
      </c>
      <c r="O48" s="53" t="s">
        <v>44</v>
      </c>
      <c r="P48" s="53" t="s">
        <v>48</v>
      </c>
      <c r="Q48" s="53" t="s">
        <v>42</v>
      </c>
      <c r="R48" s="53" t="s">
        <v>44</v>
      </c>
      <c r="S48" s="53" t="s">
        <v>48</v>
      </c>
      <c r="T48" s="53" t="s">
        <v>42</v>
      </c>
      <c r="U48" s="53" t="s">
        <v>44</v>
      </c>
      <c r="V48" s="53" t="s">
        <v>48</v>
      </c>
      <c r="W48" s="53" t="s">
        <v>42</v>
      </c>
      <c r="X48" s="53" t="s">
        <v>44</v>
      </c>
      <c r="Y48" s="53" t="s">
        <v>48</v>
      </c>
      <c r="Z48" s="53" t="s">
        <v>42</v>
      </c>
      <c r="AA48" s="53" t="s">
        <v>44</v>
      </c>
      <c r="AB48" s="53"/>
      <c r="AC48" s="53" t="s">
        <v>42</v>
      </c>
      <c r="AD48" s="53" t="s">
        <v>44</v>
      </c>
      <c r="AE48" s="53" t="s">
        <v>63</v>
      </c>
      <c r="AF48" s="53" t="s">
        <v>63</v>
      </c>
      <c r="AG48" s="53" t="s">
        <v>63</v>
      </c>
      <c r="AH48" s="53" t="s">
        <v>48</v>
      </c>
      <c r="AI48" s="53" t="s">
        <v>42</v>
      </c>
      <c r="AJ48" s="53" t="s">
        <v>44</v>
      </c>
      <c r="AK48" s="56"/>
      <c r="AL48" s="53" t="s">
        <v>48</v>
      </c>
      <c r="AM48" s="53" t="s">
        <v>42</v>
      </c>
      <c r="AN48" s="53" t="s">
        <v>44</v>
      </c>
      <c r="AO48" s="53" t="s">
        <v>48</v>
      </c>
      <c r="AP48" s="53" t="s">
        <v>42</v>
      </c>
      <c r="AQ48" s="53" t="s">
        <v>44</v>
      </c>
      <c r="AR48" s="56"/>
      <c r="AS48" s="53"/>
      <c r="AT48" s="53" t="s">
        <v>42</v>
      </c>
      <c r="AU48" s="53" t="s">
        <v>44</v>
      </c>
      <c r="AV48" s="53" t="s">
        <v>63</v>
      </c>
      <c r="AW48" s="53" t="s">
        <v>63</v>
      </c>
      <c r="AX48" s="53" t="s">
        <v>63</v>
      </c>
      <c r="AY48" s="53" t="s">
        <v>50</v>
      </c>
      <c r="AZ48" s="53" t="s">
        <v>61</v>
      </c>
      <c r="BA48" s="53" t="s">
        <v>52</v>
      </c>
      <c r="BB48" s="53"/>
      <c r="BC48" s="53" t="s">
        <v>42</v>
      </c>
      <c r="BD48" s="53" t="s">
        <v>44</v>
      </c>
      <c r="BE48" s="53" t="s">
        <v>63</v>
      </c>
      <c r="BF48" s="53" t="s">
        <v>63</v>
      </c>
      <c r="BG48" s="53" t="s">
        <v>63</v>
      </c>
      <c r="BH48" s="53" t="s">
        <v>48</v>
      </c>
      <c r="BI48" s="53" t="s">
        <v>42</v>
      </c>
      <c r="BJ48" s="53" t="s">
        <v>44</v>
      </c>
      <c r="BK48" s="53"/>
      <c r="BL48" s="53" t="s">
        <v>42</v>
      </c>
      <c r="BM48" s="53" t="s">
        <v>386</v>
      </c>
      <c r="BN48" s="53" t="s">
        <v>63</v>
      </c>
      <c r="BO48" s="53" t="s">
        <v>63</v>
      </c>
      <c r="BP48" s="53" t="s">
        <v>63</v>
      </c>
      <c r="BQ48" s="53" t="s">
        <v>48</v>
      </c>
      <c r="BR48" s="53" t="s">
        <v>42</v>
      </c>
      <c r="BS48" s="53" t="s">
        <v>386</v>
      </c>
      <c r="BT48" s="53"/>
      <c r="BU48" s="53" t="s">
        <v>42</v>
      </c>
      <c r="BV48" s="53" t="s">
        <v>386</v>
      </c>
      <c r="BW48" s="53" t="s">
        <v>63</v>
      </c>
      <c r="BX48" s="53" t="s">
        <v>63</v>
      </c>
      <c r="BY48" s="53" t="s">
        <v>63</v>
      </c>
      <c r="BZ48" s="53" t="s">
        <v>48</v>
      </c>
      <c r="CA48" s="53" t="s">
        <v>42</v>
      </c>
      <c r="CB48" s="53" t="s">
        <v>386</v>
      </c>
      <c r="CC48" s="56"/>
      <c r="CD48" s="53"/>
      <c r="CE48" s="53" t="s">
        <v>42</v>
      </c>
      <c r="CF48" s="53" t="s">
        <v>44</v>
      </c>
      <c r="CG48" s="53" t="s">
        <v>63</v>
      </c>
      <c r="CH48" s="53" t="s">
        <v>63</v>
      </c>
      <c r="CI48" s="53" t="s">
        <v>63</v>
      </c>
      <c r="CJ48" s="56"/>
      <c r="CK48" s="53" t="s">
        <v>48</v>
      </c>
      <c r="CL48" s="53" t="s">
        <v>42</v>
      </c>
      <c r="CM48" s="53" t="s">
        <v>44</v>
      </c>
      <c r="CN48" s="53" t="s">
        <v>48</v>
      </c>
      <c r="CO48" s="53" t="s">
        <v>42</v>
      </c>
      <c r="CP48" s="53" t="s">
        <v>44</v>
      </c>
      <c r="CQ48" s="282" t="s">
        <v>48</v>
      </c>
      <c r="CR48" s="282" t="s">
        <v>42</v>
      </c>
      <c r="CS48" s="282" t="s">
        <v>44</v>
      </c>
    </row>
    <row r="49" spans="1:100">
      <c r="A49" s="53" t="s">
        <v>63</v>
      </c>
      <c r="B49" s="53" t="s">
        <v>48</v>
      </c>
      <c r="C49" s="53" t="s">
        <v>42</v>
      </c>
      <c r="D49" s="53" t="s">
        <v>63</v>
      </c>
      <c r="E49" s="53" t="s">
        <v>48</v>
      </c>
      <c r="F49" s="53" t="s">
        <v>42</v>
      </c>
      <c r="G49" s="53"/>
      <c r="H49" s="53"/>
      <c r="I49" s="53" t="s">
        <v>42</v>
      </c>
      <c r="J49" s="53" t="s">
        <v>52</v>
      </c>
      <c r="K49" s="53" t="s">
        <v>52</v>
      </c>
      <c r="L49" s="53" t="s">
        <v>52</v>
      </c>
      <c r="M49" s="53" t="s">
        <v>63</v>
      </c>
      <c r="N49" s="53" t="s">
        <v>48</v>
      </c>
      <c r="O49" s="53" t="s">
        <v>42</v>
      </c>
      <c r="P49" s="53" t="s">
        <v>63</v>
      </c>
      <c r="Q49" s="53" t="s">
        <v>48</v>
      </c>
      <c r="R49" s="53" t="s">
        <v>42</v>
      </c>
      <c r="S49" s="53" t="s">
        <v>63</v>
      </c>
      <c r="T49" s="53" t="s">
        <v>48</v>
      </c>
      <c r="U49" s="53" t="s">
        <v>42</v>
      </c>
      <c r="V49" s="53" t="s">
        <v>63</v>
      </c>
      <c r="W49" s="53" t="s">
        <v>48</v>
      </c>
      <c r="X49" s="53" t="s">
        <v>42</v>
      </c>
      <c r="Y49" s="53" t="s">
        <v>63</v>
      </c>
      <c r="Z49" s="53" t="s">
        <v>48</v>
      </c>
      <c r="AA49" s="53" t="s">
        <v>42</v>
      </c>
      <c r="AB49" s="53"/>
      <c r="AC49" s="53"/>
      <c r="AD49" s="53" t="s">
        <v>42</v>
      </c>
      <c r="AE49" s="53" t="s">
        <v>52</v>
      </c>
      <c r="AF49" s="53" t="s">
        <v>52</v>
      </c>
      <c r="AG49" s="53" t="s">
        <v>52</v>
      </c>
      <c r="AH49" s="53" t="s">
        <v>63</v>
      </c>
      <c r="AI49" s="53" t="s">
        <v>48</v>
      </c>
      <c r="AJ49" s="53" t="s">
        <v>42</v>
      </c>
      <c r="AK49" s="56"/>
      <c r="AL49" s="53" t="s">
        <v>63</v>
      </c>
      <c r="AM49" s="53" t="s">
        <v>48</v>
      </c>
      <c r="AN49" s="53" t="s">
        <v>42</v>
      </c>
      <c r="AO49" s="53" t="s">
        <v>63</v>
      </c>
      <c r="AP49" s="53" t="s">
        <v>48</v>
      </c>
      <c r="AQ49" s="53" t="s">
        <v>42</v>
      </c>
      <c r="AR49" s="56"/>
      <c r="AS49" s="53"/>
      <c r="AT49" s="53"/>
      <c r="AU49" s="53" t="s">
        <v>42</v>
      </c>
      <c r="AV49" s="53" t="s">
        <v>52</v>
      </c>
      <c r="AW49" s="53" t="s">
        <v>52</v>
      </c>
      <c r="AX49" s="53" t="s">
        <v>52</v>
      </c>
      <c r="AY49" s="53" t="s">
        <v>58</v>
      </c>
      <c r="AZ49" s="53" t="s">
        <v>50</v>
      </c>
      <c r="BA49" s="53" t="s">
        <v>61</v>
      </c>
      <c r="BB49" s="53"/>
      <c r="BC49" s="53"/>
      <c r="BD49" s="53" t="s">
        <v>42</v>
      </c>
      <c r="BE49" s="53" t="s">
        <v>52</v>
      </c>
      <c r="BF49" s="53" t="s">
        <v>52</v>
      </c>
      <c r="BG49" s="53" t="s">
        <v>52</v>
      </c>
      <c r="BH49" s="53" t="s">
        <v>63</v>
      </c>
      <c r="BI49" s="53" t="s">
        <v>48</v>
      </c>
      <c r="BJ49" s="53" t="s">
        <v>42</v>
      </c>
      <c r="BM49" s="53" t="s">
        <v>42</v>
      </c>
      <c r="BN49" s="53" t="s">
        <v>387</v>
      </c>
      <c r="BO49" s="53" t="s">
        <v>387</v>
      </c>
      <c r="BP49" s="53" t="s">
        <v>387</v>
      </c>
      <c r="BQ49" s="53" t="s">
        <v>63</v>
      </c>
      <c r="BR49" s="53" t="s">
        <v>48</v>
      </c>
      <c r="BS49" s="53" t="s">
        <v>42</v>
      </c>
      <c r="BV49" s="53" t="s">
        <v>42</v>
      </c>
      <c r="BW49" s="53" t="s">
        <v>387</v>
      </c>
      <c r="BX49" s="53" t="s">
        <v>387</v>
      </c>
      <c r="BY49" s="53" t="s">
        <v>387</v>
      </c>
      <c r="BZ49" s="53" t="s">
        <v>63</v>
      </c>
      <c r="CA49" s="53" t="s">
        <v>48</v>
      </c>
      <c r="CB49" s="53" t="s">
        <v>42</v>
      </c>
      <c r="CC49" s="56"/>
      <c r="CD49" s="53"/>
      <c r="CE49" s="53"/>
      <c r="CF49" s="53" t="s">
        <v>42</v>
      </c>
      <c r="CG49" s="53" t="s">
        <v>52</v>
      </c>
      <c r="CH49" s="53" t="s">
        <v>52</v>
      </c>
      <c r="CI49" s="53" t="s">
        <v>52</v>
      </c>
      <c r="CJ49" s="56"/>
      <c r="CK49" s="53" t="s">
        <v>63</v>
      </c>
      <c r="CL49" s="53" t="s">
        <v>48</v>
      </c>
      <c r="CM49" s="53" t="s">
        <v>42</v>
      </c>
      <c r="CN49" s="53" t="s">
        <v>63</v>
      </c>
      <c r="CO49" s="53" t="s">
        <v>48</v>
      </c>
      <c r="CP49" s="53" t="s">
        <v>42</v>
      </c>
      <c r="CQ49" s="282" t="s">
        <v>63</v>
      </c>
      <c r="CR49" s="282" t="s">
        <v>48</v>
      </c>
      <c r="CS49" s="282" t="s">
        <v>42</v>
      </c>
    </row>
    <row r="50" spans="1:100">
      <c r="A50" s="53" t="s">
        <v>52</v>
      </c>
      <c r="B50" s="53" t="s">
        <v>63</v>
      </c>
      <c r="C50" s="53" t="s">
        <v>48</v>
      </c>
      <c r="D50" s="53" t="s">
        <v>52</v>
      </c>
      <c r="E50" s="53" t="s">
        <v>63</v>
      </c>
      <c r="F50" s="53" t="s">
        <v>48</v>
      </c>
      <c r="G50" s="53"/>
      <c r="H50" s="53"/>
      <c r="I50" s="53"/>
      <c r="J50" s="53" t="s">
        <v>61</v>
      </c>
      <c r="K50" s="53" t="s">
        <v>61</v>
      </c>
      <c r="L50" s="53" t="s">
        <v>61</v>
      </c>
      <c r="M50" s="53" t="s">
        <v>52</v>
      </c>
      <c r="N50" s="53" t="s">
        <v>63</v>
      </c>
      <c r="O50" s="53" t="s">
        <v>48</v>
      </c>
      <c r="P50" s="53" t="s">
        <v>52</v>
      </c>
      <c r="Q50" s="53" t="s">
        <v>63</v>
      </c>
      <c r="R50" s="53" t="s">
        <v>48</v>
      </c>
      <c r="S50" s="53" t="s">
        <v>52</v>
      </c>
      <c r="T50" s="53" t="s">
        <v>63</v>
      </c>
      <c r="U50" s="53" t="s">
        <v>48</v>
      </c>
      <c r="V50" s="53" t="s">
        <v>52</v>
      </c>
      <c r="W50" s="53" t="s">
        <v>63</v>
      </c>
      <c r="X50" s="53" t="s">
        <v>48</v>
      </c>
      <c r="Y50" s="53" t="s">
        <v>52</v>
      </c>
      <c r="Z50" s="53" t="s">
        <v>63</v>
      </c>
      <c r="AA50" s="53" t="s">
        <v>48</v>
      </c>
      <c r="AB50" s="53"/>
      <c r="AC50" s="53"/>
      <c r="AD50" s="53"/>
      <c r="AE50" s="53" t="s">
        <v>61</v>
      </c>
      <c r="AF50" s="53" t="s">
        <v>61</v>
      </c>
      <c r="AG50" s="53" t="s">
        <v>61</v>
      </c>
      <c r="AH50" s="53" t="s">
        <v>52</v>
      </c>
      <c r="AI50" s="53" t="s">
        <v>63</v>
      </c>
      <c r="AJ50" s="53" t="s">
        <v>48</v>
      </c>
      <c r="AL50" s="53" t="s">
        <v>52</v>
      </c>
      <c r="AM50" s="53" t="s">
        <v>63</v>
      </c>
      <c r="AN50" s="53" t="s">
        <v>48</v>
      </c>
      <c r="AO50" s="53" t="s">
        <v>52</v>
      </c>
      <c r="AP50" s="53" t="s">
        <v>63</v>
      </c>
      <c r="AQ50" s="53" t="s">
        <v>48</v>
      </c>
      <c r="AS50" s="53"/>
      <c r="AT50" s="53"/>
      <c r="AU50" s="53"/>
      <c r="AV50" s="53" t="s">
        <v>61</v>
      </c>
      <c r="AW50" s="53" t="s">
        <v>61</v>
      </c>
      <c r="AX50" s="53"/>
      <c r="AY50" s="53" t="s">
        <v>54</v>
      </c>
      <c r="AZ50" s="53" t="s">
        <v>58</v>
      </c>
      <c r="BA50" s="53" t="s">
        <v>50</v>
      </c>
      <c r="BB50" s="53"/>
      <c r="BC50" s="53"/>
      <c r="BD50" s="53"/>
      <c r="BE50" s="53" t="s">
        <v>61</v>
      </c>
      <c r="BF50" s="53" t="s">
        <v>61</v>
      </c>
      <c r="BG50" s="53" t="s">
        <v>61</v>
      </c>
      <c r="BH50" s="53" t="s">
        <v>52</v>
      </c>
      <c r="BI50" s="53" t="s">
        <v>63</v>
      </c>
      <c r="BJ50" s="53" t="s">
        <v>48</v>
      </c>
      <c r="BK50" s="53"/>
      <c r="BN50" s="53" t="s">
        <v>388</v>
      </c>
      <c r="BO50" s="53" t="s">
        <v>388</v>
      </c>
      <c r="BP50" s="53" t="s">
        <v>388</v>
      </c>
      <c r="BQ50" s="53" t="s">
        <v>387</v>
      </c>
      <c r="BR50" s="53" t="s">
        <v>63</v>
      </c>
      <c r="BS50" s="53" t="s">
        <v>48</v>
      </c>
      <c r="BT50" s="53"/>
      <c r="BW50" s="53" t="s">
        <v>388</v>
      </c>
      <c r="BX50" s="53" t="s">
        <v>388</v>
      </c>
      <c r="BY50" s="53" t="s">
        <v>388</v>
      </c>
      <c r="BZ50" s="53" t="s">
        <v>387</v>
      </c>
      <c r="CA50" s="53" t="s">
        <v>63</v>
      </c>
      <c r="CB50" s="53" t="s">
        <v>48</v>
      </c>
      <c r="CD50" s="53"/>
      <c r="CE50" s="53"/>
      <c r="CF50" s="53"/>
      <c r="CG50" s="53" t="s">
        <v>61</v>
      </c>
      <c r="CH50" s="53" t="s">
        <v>61</v>
      </c>
      <c r="CI50" s="53"/>
      <c r="CK50" s="53" t="s">
        <v>52</v>
      </c>
      <c r="CL50" s="53" t="s">
        <v>63</v>
      </c>
      <c r="CM50" s="53" t="s">
        <v>48</v>
      </c>
      <c r="CN50" s="53" t="s">
        <v>52</v>
      </c>
      <c r="CO50" s="53" t="s">
        <v>63</v>
      </c>
      <c r="CP50" s="53" t="s">
        <v>48</v>
      </c>
      <c r="CQ50" s="282" t="s">
        <v>52</v>
      </c>
      <c r="CR50" s="282" t="s">
        <v>63</v>
      </c>
      <c r="CS50" s="282" t="s">
        <v>48</v>
      </c>
    </row>
    <row r="51" spans="1:100">
      <c r="A51" s="53" t="s">
        <v>61</v>
      </c>
      <c r="B51" s="53" t="s">
        <v>52</v>
      </c>
      <c r="C51" s="53" t="s">
        <v>63</v>
      </c>
      <c r="D51" s="53" t="s">
        <v>61</v>
      </c>
      <c r="E51" s="53" t="s">
        <v>52</v>
      </c>
      <c r="F51" s="53" t="s">
        <v>63</v>
      </c>
      <c r="G51" s="53"/>
      <c r="H51" s="53"/>
      <c r="I51" s="53"/>
      <c r="J51" s="53" t="s">
        <v>50</v>
      </c>
      <c r="K51" s="53" t="s">
        <v>50</v>
      </c>
      <c r="L51" s="53" t="s">
        <v>50</v>
      </c>
      <c r="M51" s="53" t="s">
        <v>61</v>
      </c>
      <c r="N51" s="53" t="s">
        <v>52</v>
      </c>
      <c r="O51" s="53" t="s">
        <v>63</v>
      </c>
      <c r="P51" s="53" t="s">
        <v>61</v>
      </c>
      <c r="Q51" s="53" t="s">
        <v>52</v>
      </c>
      <c r="R51" s="53" t="s">
        <v>63</v>
      </c>
      <c r="S51" s="53" t="s">
        <v>61</v>
      </c>
      <c r="T51" s="53" t="s">
        <v>52</v>
      </c>
      <c r="U51" s="53" t="s">
        <v>63</v>
      </c>
      <c r="V51" s="53" t="s">
        <v>61</v>
      </c>
      <c r="W51" s="53" t="s">
        <v>52</v>
      </c>
      <c r="X51" s="53" t="s">
        <v>63</v>
      </c>
      <c r="Y51" s="53" t="s">
        <v>61</v>
      </c>
      <c r="Z51" s="53" t="s">
        <v>52</v>
      </c>
      <c r="AA51" s="53" t="s">
        <v>63</v>
      </c>
      <c r="AB51" s="53"/>
      <c r="AC51" s="53"/>
      <c r="AD51" s="53"/>
      <c r="AE51" s="53" t="s">
        <v>50</v>
      </c>
      <c r="AF51" s="53" t="s">
        <v>50</v>
      </c>
      <c r="AG51" s="53" t="s">
        <v>50</v>
      </c>
      <c r="AH51" s="53" t="s">
        <v>61</v>
      </c>
      <c r="AI51" s="53" t="s">
        <v>52</v>
      </c>
      <c r="AJ51" s="53" t="s">
        <v>63</v>
      </c>
      <c r="AL51" s="53" t="s">
        <v>61</v>
      </c>
      <c r="AM51" s="53" t="s">
        <v>52</v>
      </c>
      <c r="AN51" s="53" t="s">
        <v>63</v>
      </c>
      <c r="AO51" s="53" t="s">
        <v>61</v>
      </c>
      <c r="AP51" s="53" t="s">
        <v>52</v>
      </c>
      <c r="AQ51" s="53" t="s">
        <v>63</v>
      </c>
      <c r="AS51" s="53"/>
      <c r="AT51" s="53"/>
      <c r="AU51" s="53"/>
      <c r="AV51" s="53" t="s">
        <v>50</v>
      </c>
      <c r="AW51" s="53"/>
      <c r="AX51" s="53"/>
      <c r="AY51" s="53" t="s">
        <v>56</v>
      </c>
      <c r="AZ51" s="53" t="s">
        <v>54</v>
      </c>
      <c r="BA51" s="53" t="s">
        <v>58</v>
      </c>
      <c r="BB51" s="53"/>
      <c r="BC51" s="53"/>
      <c r="BD51" s="53"/>
      <c r="BE51" s="53" t="s">
        <v>50</v>
      </c>
      <c r="BF51" s="53" t="s">
        <v>50</v>
      </c>
      <c r="BG51" s="53" t="s">
        <v>50</v>
      </c>
      <c r="BH51" s="53" t="s">
        <v>61</v>
      </c>
      <c r="BI51" s="53" t="s">
        <v>52</v>
      </c>
      <c r="BJ51" s="53" t="s">
        <v>63</v>
      </c>
      <c r="BK51" s="53"/>
      <c r="BN51" s="53" t="s">
        <v>389</v>
      </c>
      <c r="BO51" s="53" t="s">
        <v>389</v>
      </c>
      <c r="BP51" s="53" t="s">
        <v>389</v>
      </c>
      <c r="BQ51" s="53" t="s">
        <v>388</v>
      </c>
      <c r="BR51" s="53" t="s">
        <v>387</v>
      </c>
      <c r="BS51" s="53" t="s">
        <v>63</v>
      </c>
      <c r="BT51" s="53"/>
      <c r="BW51" s="53" t="s">
        <v>389</v>
      </c>
      <c r="BX51" s="53" t="s">
        <v>389</v>
      </c>
      <c r="BY51" s="53" t="s">
        <v>389</v>
      </c>
      <c r="BZ51" s="53" t="s">
        <v>388</v>
      </c>
      <c r="CA51" s="53" t="s">
        <v>387</v>
      </c>
      <c r="CB51" s="53" t="s">
        <v>63</v>
      </c>
      <c r="CD51" s="53"/>
      <c r="CE51" s="53"/>
      <c r="CF51" s="53"/>
      <c r="CG51" s="53" t="s">
        <v>50</v>
      </c>
      <c r="CH51" s="53"/>
      <c r="CI51" s="53"/>
      <c r="CK51" s="53" t="s">
        <v>61</v>
      </c>
      <c r="CL51" s="53" t="s">
        <v>52</v>
      </c>
      <c r="CM51" s="53" t="s">
        <v>63</v>
      </c>
      <c r="CN51" s="53" t="s">
        <v>61</v>
      </c>
      <c r="CO51" s="53" t="s">
        <v>52</v>
      </c>
      <c r="CP51" s="53" t="s">
        <v>63</v>
      </c>
      <c r="CQ51" s="282" t="s">
        <v>61</v>
      </c>
      <c r="CR51" s="282" t="s">
        <v>52</v>
      </c>
      <c r="CS51" s="282" t="s">
        <v>63</v>
      </c>
    </row>
    <row r="52" spans="1:100">
      <c r="A52" s="53" t="s">
        <v>50</v>
      </c>
      <c r="B52" s="53" t="s">
        <v>61</v>
      </c>
      <c r="C52" s="53" t="s">
        <v>52</v>
      </c>
      <c r="D52" s="53" t="s">
        <v>50</v>
      </c>
      <c r="E52" s="53" t="s">
        <v>61</v>
      </c>
      <c r="F52" s="53" t="s">
        <v>52</v>
      </c>
      <c r="G52" s="53"/>
      <c r="H52" s="53"/>
      <c r="I52" s="53"/>
      <c r="J52" s="53" t="s">
        <v>58</v>
      </c>
      <c r="K52" s="53" t="s">
        <v>58</v>
      </c>
      <c r="L52" s="53" t="s">
        <v>58</v>
      </c>
      <c r="M52" s="53" t="s">
        <v>50</v>
      </c>
      <c r="N52" s="53" t="s">
        <v>61</v>
      </c>
      <c r="O52" s="53" t="s">
        <v>52</v>
      </c>
      <c r="P52" s="53" t="s">
        <v>50</v>
      </c>
      <c r="Q52" s="53" t="s">
        <v>61</v>
      </c>
      <c r="R52" s="53" t="s">
        <v>52</v>
      </c>
      <c r="S52" s="53" t="s">
        <v>50</v>
      </c>
      <c r="T52" s="53" t="s">
        <v>61</v>
      </c>
      <c r="U52" s="53" t="s">
        <v>52</v>
      </c>
      <c r="V52" s="53" t="s">
        <v>50</v>
      </c>
      <c r="W52" s="53" t="s">
        <v>61</v>
      </c>
      <c r="X52" s="53" t="s">
        <v>52</v>
      </c>
      <c r="Y52" s="53" t="s">
        <v>50</v>
      </c>
      <c r="Z52" s="53" t="s">
        <v>61</v>
      </c>
      <c r="AA52" s="53" t="s">
        <v>52</v>
      </c>
      <c r="AB52" s="53"/>
      <c r="AC52" s="53"/>
      <c r="AD52" s="53"/>
      <c r="AE52" s="53" t="s">
        <v>58</v>
      </c>
      <c r="AF52" s="53" t="s">
        <v>58</v>
      </c>
      <c r="AG52" s="53" t="s">
        <v>58</v>
      </c>
      <c r="AH52" s="53" t="s">
        <v>50</v>
      </c>
      <c r="AI52" s="53" t="s">
        <v>61</v>
      </c>
      <c r="AJ52" s="53" t="s">
        <v>52</v>
      </c>
      <c r="AL52" s="53" t="s">
        <v>50</v>
      </c>
      <c r="AM52" s="53" t="s">
        <v>61</v>
      </c>
      <c r="AN52" s="53" t="s">
        <v>52</v>
      </c>
      <c r="AO52" s="53" t="s">
        <v>50</v>
      </c>
      <c r="AP52" s="53" t="s">
        <v>61</v>
      </c>
      <c r="AQ52" s="53" t="s">
        <v>52</v>
      </c>
      <c r="AS52" s="53"/>
      <c r="AT52" s="53"/>
      <c r="AU52" s="53"/>
      <c r="AV52" s="53"/>
      <c r="AW52" s="53"/>
      <c r="AX52" s="53"/>
      <c r="AY52" s="53"/>
      <c r="AZ52" s="53" t="s">
        <v>56</v>
      </c>
      <c r="BA52" s="53" t="s">
        <v>54</v>
      </c>
      <c r="BB52" s="53"/>
      <c r="BC52" s="53"/>
      <c r="BD52" s="53"/>
      <c r="BE52" s="53" t="s">
        <v>58</v>
      </c>
      <c r="BF52" s="53" t="s">
        <v>58</v>
      </c>
      <c r="BG52" s="53" t="s">
        <v>58</v>
      </c>
      <c r="BH52" s="53" t="s">
        <v>50</v>
      </c>
      <c r="BI52" s="53" t="s">
        <v>61</v>
      </c>
      <c r="BJ52" s="53" t="s">
        <v>52</v>
      </c>
      <c r="BK52" s="53"/>
      <c r="BN52" s="53" t="s">
        <v>390</v>
      </c>
      <c r="BO52" s="53" t="s">
        <v>390</v>
      </c>
      <c r="BP52" s="53" t="s">
        <v>390</v>
      </c>
      <c r="BQ52" s="53" t="s">
        <v>389</v>
      </c>
      <c r="BR52" s="53" t="s">
        <v>388</v>
      </c>
      <c r="BS52" s="53" t="s">
        <v>387</v>
      </c>
      <c r="BT52" s="53"/>
      <c r="BW52" s="53" t="s">
        <v>390</v>
      </c>
      <c r="BX52" s="53" t="s">
        <v>390</v>
      </c>
      <c r="BY52" s="53" t="s">
        <v>390</v>
      </c>
      <c r="BZ52" s="53" t="s">
        <v>389</v>
      </c>
      <c r="CA52" s="53" t="s">
        <v>388</v>
      </c>
      <c r="CB52" s="53" t="s">
        <v>387</v>
      </c>
      <c r="CK52" s="53" t="s">
        <v>50</v>
      </c>
      <c r="CL52" s="53" t="s">
        <v>61</v>
      </c>
      <c r="CM52" s="53" t="s">
        <v>52</v>
      </c>
      <c r="CN52" s="53" t="s">
        <v>50</v>
      </c>
      <c r="CO52" s="53" t="s">
        <v>61</v>
      </c>
      <c r="CP52" s="53" t="s">
        <v>52</v>
      </c>
      <c r="CQ52" s="282" t="s">
        <v>50</v>
      </c>
      <c r="CR52" s="282" t="s">
        <v>61</v>
      </c>
      <c r="CS52" s="282" t="s">
        <v>52</v>
      </c>
    </row>
    <row r="53" spans="1:100">
      <c r="A53" s="53" t="s">
        <v>58</v>
      </c>
      <c r="B53" s="53" t="s">
        <v>50</v>
      </c>
      <c r="C53" s="53" t="s">
        <v>61</v>
      </c>
      <c r="D53" s="53" t="s">
        <v>58</v>
      </c>
      <c r="E53" s="53" t="s">
        <v>50</v>
      </c>
      <c r="F53" s="53" t="s">
        <v>61</v>
      </c>
      <c r="G53" s="53"/>
      <c r="H53" s="53"/>
      <c r="I53" s="53"/>
      <c r="J53" s="53" t="s">
        <v>54</v>
      </c>
      <c r="K53" s="53" t="s">
        <v>54</v>
      </c>
      <c r="L53" s="53" t="s">
        <v>54</v>
      </c>
      <c r="M53" s="53" t="s">
        <v>58</v>
      </c>
      <c r="N53" s="53" t="s">
        <v>50</v>
      </c>
      <c r="O53" s="53" t="s">
        <v>61</v>
      </c>
      <c r="P53" s="53" t="s">
        <v>58</v>
      </c>
      <c r="Q53" s="53" t="s">
        <v>50</v>
      </c>
      <c r="R53" s="53" t="s">
        <v>61</v>
      </c>
      <c r="S53" s="53" t="s">
        <v>58</v>
      </c>
      <c r="T53" s="53" t="s">
        <v>50</v>
      </c>
      <c r="U53" s="53" t="s">
        <v>61</v>
      </c>
      <c r="V53" s="53" t="s">
        <v>58</v>
      </c>
      <c r="W53" s="53" t="s">
        <v>50</v>
      </c>
      <c r="X53" s="53" t="s">
        <v>61</v>
      </c>
      <c r="Y53" s="53" t="s">
        <v>58</v>
      </c>
      <c r="Z53" s="53" t="s">
        <v>50</v>
      </c>
      <c r="AA53" s="53" t="s">
        <v>61</v>
      </c>
      <c r="AB53" s="53"/>
      <c r="AC53" s="53"/>
      <c r="AD53" s="53"/>
      <c r="AE53" s="53" t="s">
        <v>54</v>
      </c>
      <c r="AF53" s="53" t="s">
        <v>54</v>
      </c>
      <c r="AG53" s="53" t="s">
        <v>54</v>
      </c>
      <c r="AH53" s="53" t="s">
        <v>58</v>
      </c>
      <c r="AI53" s="53" t="s">
        <v>50</v>
      </c>
      <c r="AJ53" s="53" t="s">
        <v>61</v>
      </c>
      <c r="AL53" s="53"/>
      <c r="AM53" s="53"/>
      <c r="AN53" s="53"/>
      <c r="AO53" s="53"/>
      <c r="AP53" s="53"/>
      <c r="AQ53" s="53"/>
      <c r="AS53" s="53"/>
      <c r="AT53" s="53"/>
      <c r="AU53" s="53"/>
      <c r="AV53" s="53"/>
      <c r="AW53" s="53"/>
      <c r="AX53" s="53"/>
      <c r="AY53" s="53"/>
      <c r="AZ53" s="53"/>
      <c r="BA53" s="53" t="s">
        <v>56</v>
      </c>
      <c r="BB53" s="53"/>
      <c r="BC53" s="53"/>
      <c r="BD53" s="53"/>
      <c r="BE53" s="53" t="s">
        <v>54</v>
      </c>
      <c r="BF53" s="53" t="s">
        <v>54</v>
      </c>
      <c r="BG53" s="53" t="s">
        <v>54</v>
      </c>
      <c r="BH53" s="53" t="s">
        <v>58</v>
      </c>
      <c r="BI53" s="53" t="s">
        <v>50</v>
      </c>
      <c r="BJ53" s="53" t="s">
        <v>61</v>
      </c>
      <c r="BK53" s="53"/>
      <c r="BN53" s="53" t="s">
        <v>54</v>
      </c>
      <c r="BO53" s="53" t="s">
        <v>54</v>
      </c>
      <c r="BP53" s="53" t="s">
        <v>54</v>
      </c>
      <c r="BQ53" s="53" t="s">
        <v>390</v>
      </c>
      <c r="BR53" s="53" t="s">
        <v>389</v>
      </c>
      <c r="BS53" s="53" t="s">
        <v>388</v>
      </c>
      <c r="BT53" s="53"/>
      <c r="BW53" s="53" t="s">
        <v>54</v>
      </c>
      <c r="BX53" s="53" t="s">
        <v>54</v>
      </c>
      <c r="BY53" s="53" t="s">
        <v>54</v>
      </c>
      <c r="BZ53" s="53" t="s">
        <v>390</v>
      </c>
      <c r="CA53" s="53" t="s">
        <v>389</v>
      </c>
      <c r="CB53" s="53" t="s">
        <v>388</v>
      </c>
      <c r="CQ53" s="282" t="s">
        <v>58</v>
      </c>
      <c r="CR53" s="282" t="s">
        <v>50</v>
      </c>
      <c r="CS53" s="282" t="s">
        <v>61</v>
      </c>
    </row>
    <row r="54" spans="1:100">
      <c r="A54" s="53" t="s">
        <v>54</v>
      </c>
      <c r="B54" s="53" t="s">
        <v>58</v>
      </c>
      <c r="C54" s="53" t="s">
        <v>50</v>
      </c>
      <c r="D54" s="53" t="s">
        <v>54</v>
      </c>
      <c r="E54" s="53" t="s">
        <v>58</v>
      </c>
      <c r="F54" s="53" t="s">
        <v>50</v>
      </c>
      <c r="G54" s="53"/>
      <c r="H54" s="53"/>
      <c r="I54" s="53"/>
      <c r="J54" s="53" t="s">
        <v>56</v>
      </c>
      <c r="K54" s="53" t="s">
        <v>56</v>
      </c>
      <c r="L54" s="53" t="s">
        <v>56</v>
      </c>
      <c r="M54" s="53" t="s">
        <v>54</v>
      </c>
      <c r="N54" s="53" t="s">
        <v>58</v>
      </c>
      <c r="O54" s="53" t="s">
        <v>50</v>
      </c>
      <c r="P54" s="53" t="s">
        <v>54</v>
      </c>
      <c r="Q54" s="53" t="s">
        <v>58</v>
      </c>
      <c r="R54" s="53" t="s">
        <v>50</v>
      </c>
      <c r="S54" s="53" t="s">
        <v>54</v>
      </c>
      <c r="T54" s="53" t="s">
        <v>58</v>
      </c>
      <c r="U54" s="53" t="s">
        <v>50</v>
      </c>
      <c r="V54" s="53" t="s">
        <v>54</v>
      </c>
      <c r="W54" s="53" t="s">
        <v>58</v>
      </c>
      <c r="X54" s="53" t="s">
        <v>50</v>
      </c>
      <c r="Y54" s="53" t="s">
        <v>54</v>
      </c>
      <c r="Z54" s="53" t="s">
        <v>58</v>
      </c>
      <c r="AA54" s="53" t="s">
        <v>50</v>
      </c>
      <c r="AB54" s="53"/>
      <c r="AC54" s="53"/>
      <c r="AD54" s="53"/>
      <c r="AE54" s="53" t="s">
        <v>56</v>
      </c>
      <c r="AF54" s="53" t="s">
        <v>56</v>
      </c>
      <c r="AG54" s="53" t="s">
        <v>56</v>
      </c>
      <c r="AH54" s="53" t="s">
        <v>54</v>
      </c>
      <c r="AI54" s="53" t="s">
        <v>58</v>
      </c>
      <c r="AJ54" s="53" t="s">
        <v>50</v>
      </c>
      <c r="AL54" s="53"/>
      <c r="AM54" s="53"/>
      <c r="AN54" s="53"/>
      <c r="AO54" s="53"/>
      <c r="AP54" s="53"/>
      <c r="AQ54" s="53"/>
      <c r="AS54" s="53"/>
      <c r="AT54" s="53"/>
      <c r="AU54" s="53"/>
      <c r="AV54" s="53"/>
      <c r="AW54" s="53"/>
      <c r="AX54" s="53"/>
      <c r="AY54" s="53"/>
      <c r="AZ54" s="53"/>
      <c r="BA54" s="53"/>
      <c r="BB54" s="53"/>
      <c r="BC54" s="53"/>
      <c r="BD54" s="53"/>
      <c r="BE54" s="53" t="s">
        <v>56</v>
      </c>
      <c r="BF54" s="53" t="s">
        <v>56</v>
      </c>
      <c r="BG54" s="53" t="s">
        <v>56</v>
      </c>
      <c r="BH54" s="53" t="s">
        <v>54</v>
      </c>
      <c r="BI54" s="53" t="s">
        <v>58</v>
      </c>
      <c r="BJ54" s="53" t="s">
        <v>50</v>
      </c>
      <c r="BK54" s="53"/>
      <c r="BN54" s="53" t="s">
        <v>56</v>
      </c>
      <c r="BO54" s="53" t="s">
        <v>56</v>
      </c>
      <c r="BP54" s="53" t="s">
        <v>56</v>
      </c>
      <c r="BQ54" s="53" t="s">
        <v>54</v>
      </c>
      <c r="BR54" s="53" t="s">
        <v>390</v>
      </c>
      <c r="BS54" s="53" t="s">
        <v>389</v>
      </c>
      <c r="BT54" s="53"/>
      <c r="BW54" s="53" t="s">
        <v>56</v>
      </c>
      <c r="BX54" s="53" t="s">
        <v>56</v>
      </c>
      <c r="BY54" s="53" t="s">
        <v>56</v>
      </c>
      <c r="BZ54" s="53" t="s">
        <v>54</v>
      </c>
      <c r="CA54" s="53" t="s">
        <v>390</v>
      </c>
      <c r="CB54" s="53" t="s">
        <v>389</v>
      </c>
      <c r="CQ54" s="282" t="s">
        <v>54</v>
      </c>
      <c r="CR54" s="282" t="s">
        <v>58</v>
      </c>
      <c r="CS54" s="282" t="s">
        <v>50</v>
      </c>
    </row>
    <row r="55" spans="1:100">
      <c r="A55" s="53" t="s">
        <v>56</v>
      </c>
      <c r="B55" s="53" t="s">
        <v>54</v>
      </c>
      <c r="C55" s="53" t="s">
        <v>58</v>
      </c>
      <c r="D55" s="53" t="s">
        <v>56</v>
      </c>
      <c r="E55" s="53" t="s">
        <v>54</v>
      </c>
      <c r="F55" s="53" t="s">
        <v>58</v>
      </c>
      <c r="G55" s="53"/>
      <c r="H55" s="53"/>
      <c r="I55" s="53"/>
      <c r="J55" s="53"/>
      <c r="K55" s="53"/>
      <c r="L55" s="53"/>
      <c r="M55" s="53" t="s">
        <v>56</v>
      </c>
      <c r="N55" s="53" t="s">
        <v>54</v>
      </c>
      <c r="O55" s="53" t="s">
        <v>58</v>
      </c>
      <c r="P55" s="53" t="s">
        <v>56</v>
      </c>
      <c r="Q55" s="53" t="s">
        <v>54</v>
      </c>
      <c r="R55" s="53" t="s">
        <v>58</v>
      </c>
      <c r="S55" s="53" t="s">
        <v>56</v>
      </c>
      <c r="T55" s="53" t="s">
        <v>54</v>
      </c>
      <c r="U55" s="53" t="s">
        <v>58</v>
      </c>
      <c r="V55" s="53" t="s">
        <v>56</v>
      </c>
      <c r="W55" s="53" t="s">
        <v>54</v>
      </c>
      <c r="X55" s="53" t="s">
        <v>58</v>
      </c>
      <c r="Y55" s="53" t="s">
        <v>56</v>
      </c>
      <c r="Z55" s="53" t="s">
        <v>54</v>
      </c>
      <c r="AA55" s="53" t="s">
        <v>58</v>
      </c>
      <c r="AB55" s="53"/>
      <c r="AC55" s="53"/>
      <c r="AD55" s="53"/>
      <c r="AE55" s="53"/>
      <c r="AF55" s="53"/>
      <c r="AG55" s="53"/>
      <c r="AH55" s="53" t="s">
        <v>56</v>
      </c>
      <c r="AI55" s="53" t="s">
        <v>54</v>
      </c>
      <c r="AJ55" s="53" t="s">
        <v>58</v>
      </c>
      <c r="AL55" s="53"/>
      <c r="AM55" s="53"/>
      <c r="AN55" s="53"/>
      <c r="AO55" s="53"/>
      <c r="AP55" s="53"/>
      <c r="AQ55" s="53"/>
      <c r="AS55" s="53"/>
      <c r="AT55" s="53"/>
      <c r="AU55" s="53"/>
      <c r="AV55" s="53"/>
      <c r="AW55" s="53"/>
      <c r="AX55" s="53"/>
      <c r="AY55" s="53"/>
      <c r="AZ55" s="53"/>
      <c r="BA55" s="53"/>
      <c r="BB55" s="53"/>
      <c r="BC55" s="53"/>
      <c r="BD55" s="53"/>
      <c r="BE55" s="53"/>
      <c r="BF55" s="53"/>
      <c r="BG55" s="53"/>
      <c r="BH55" s="53" t="s">
        <v>56</v>
      </c>
      <c r="BI55" s="53" t="s">
        <v>54</v>
      </c>
      <c r="BJ55" s="53" t="s">
        <v>58</v>
      </c>
      <c r="BK55" s="53"/>
      <c r="BN55" s="53"/>
      <c r="BQ55" s="53" t="s">
        <v>56</v>
      </c>
      <c r="BR55" s="53" t="s">
        <v>54</v>
      </c>
      <c r="BS55" s="53" t="s">
        <v>390</v>
      </c>
      <c r="BT55" s="53"/>
      <c r="BW55" s="53"/>
      <c r="BZ55" s="53" t="s">
        <v>56</v>
      </c>
      <c r="CA55" s="53" t="s">
        <v>54</v>
      </c>
      <c r="CB55" s="53" t="s">
        <v>390</v>
      </c>
      <c r="CQ55" s="282" t="s">
        <v>56</v>
      </c>
      <c r="CR55" s="282" t="s">
        <v>54</v>
      </c>
      <c r="CS55" s="282" t="s">
        <v>58</v>
      </c>
    </row>
    <row r="56" spans="1:100">
      <c r="A56" s="53"/>
      <c r="B56" s="53" t="s">
        <v>56</v>
      </c>
      <c r="C56" s="53" t="s">
        <v>54</v>
      </c>
      <c r="D56" s="53"/>
      <c r="E56" s="53" t="s">
        <v>56</v>
      </c>
      <c r="F56" s="53" t="s">
        <v>54</v>
      </c>
      <c r="G56" s="53"/>
      <c r="H56" s="53"/>
      <c r="I56" s="53"/>
      <c r="J56" s="53"/>
      <c r="K56" s="53"/>
      <c r="L56" s="53"/>
      <c r="M56" s="53"/>
      <c r="N56" s="53" t="s">
        <v>56</v>
      </c>
      <c r="O56" s="53" t="s">
        <v>54</v>
      </c>
      <c r="P56" s="53"/>
      <c r="Q56" s="53" t="s">
        <v>56</v>
      </c>
      <c r="R56" s="53" t="s">
        <v>54</v>
      </c>
      <c r="S56" s="53"/>
      <c r="T56" s="53" t="s">
        <v>56</v>
      </c>
      <c r="U56" s="53" t="s">
        <v>54</v>
      </c>
      <c r="V56" s="53"/>
      <c r="W56" s="53" t="s">
        <v>56</v>
      </c>
      <c r="X56" s="53" t="s">
        <v>54</v>
      </c>
      <c r="Y56" s="53"/>
      <c r="Z56" s="53" t="s">
        <v>56</v>
      </c>
      <c r="AA56" s="53" t="s">
        <v>54</v>
      </c>
      <c r="AB56" s="53"/>
      <c r="AC56" s="53"/>
      <c r="AD56" s="53"/>
      <c r="AE56" s="53"/>
      <c r="AF56" s="53"/>
      <c r="AG56" s="53"/>
      <c r="AH56" s="53"/>
      <c r="AI56" s="53" t="s">
        <v>56</v>
      </c>
      <c r="AJ56" s="53" t="s">
        <v>54</v>
      </c>
      <c r="AL56" s="53"/>
      <c r="AM56" s="53"/>
      <c r="AN56" s="53"/>
      <c r="AO56" s="53"/>
      <c r="AP56" s="53"/>
      <c r="AQ56" s="53"/>
      <c r="AS56" s="53"/>
      <c r="AT56" s="53"/>
      <c r="AU56" s="53"/>
      <c r="AV56" s="53"/>
      <c r="AW56" s="53"/>
      <c r="AX56" s="53"/>
      <c r="AY56" s="53"/>
      <c r="AZ56" s="53"/>
      <c r="BA56" s="53"/>
      <c r="BB56" s="53"/>
      <c r="BC56" s="53"/>
      <c r="BD56" s="53"/>
      <c r="BE56" s="53"/>
      <c r="BF56" s="53"/>
      <c r="BG56" s="53"/>
      <c r="BH56" s="53"/>
      <c r="BI56" s="53" t="s">
        <v>56</v>
      </c>
      <c r="BJ56" s="53" t="s">
        <v>54</v>
      </c>
      <c r="BK56" s="53"/>
      <c r="BN56" s="53"/>
      <c r="BR56" s="53" t="s">
        <v>56</v>
      </c>
      <c r="BS56" s="53" t="s">
        <v>54</v>
      </c>
      <c r="BT56" s="53"/>
      <c r="BW56" s="53"/>
      <c r="CA56" s="53" t="s">
        <v>56</v>
      </c>
      <c r="CB56" s="53" t="s">
        <v>54</v>
      </c>
      <c r="CQ56" s="282"/>
      <c r="CR56" s="282" t="s">
        <v>56</v>
      </c>
      <c r="CS56" s="282" t="s">
        <v>54</v>
      </c>
    </row>
    <row r="57" spans="1:100">
      <c r="A57" s="53"/>
      <c r="B57" s="53"/>
      <c r="C57" s="53" t="s">
        <v>56</v>
      </c>
      <c r="D57" s="53"/>
      <c r="E57" s="53"/>
      <c r="F57" s="53" t="s">
        <v>56</v>
      </c>
      <c r="G57" s="53"/>
      <c r="H57" s="53"/>
      <c r="I57" s="53"/>
      <c r="J57" s="53"/>
      <c r="K57" s="53"/>
      <c r="L57" s="53"/>
      <c r="M57" s="53"/>
      <c r="N57" s="53"/>
      <c r="O57" s="53" t="s">
        <v>56</v>
      </c>
      <c r="P57" s="53"/>
      <c r="Q57" s="53"/>
      <c r="R57" s="53" t="s">
        <v>56</v>
      </c>
      <c r="S57" s="53"/>
      <c r="T57" s="53"/>
      <c r="U57" s="53" t="s">
        <v>56</v>
      </c>
      <c r="V57" s="53"/>
      <c r="W57" s="53"/>
      <c r="X57" s="53" t="s">
        <v>56</v>
      </c>
      <c r="Y57" s="53"/>
      <c r="Z57" s="53"/>
      <c r="AA57" s="53" t="s">
        <v>56</v>
      </c>
      <c r="AB57" s="53"/>
      <c r="AC57" s="53"/>
      <c r="AD57" s="53"/>
      <c r="AE57" s="53"/>
      <c r="AF57" s="53"/>
      <c r="AG57" s="53"/>
      <c r="AH57" s="53"/>
      <c r="AI57" s="53"/>
      <c r="AJ57" s="53" t="s">
        <v>56</v>
      </c>
      <c r="AL57" s="53"/>
      <c r="AM57" s="53"/>
      <c r="AN57" s="53"/>
      <c r="AO57" s="53"/>
      <c r="AP57" s="53"/>
      <c r="AQ57" s="53"/>
      <c r="AS57" s="53"/>
      <c r="AT57" s="53"/>
      <c r="AU57" s="53"/>
      <c r="AV57" s="53"/>
      <c r="AW57" s="53"/>
      <c r="AX57" s="53"/>
      <c r="AY57" s="53"/>
      <c r="AZ57" s="53"/>
      <c r="BA57" s="53"/>
      <c r="BB57" s="53"/>
      <c r="BC57" s="53"/>
      <c r="BD57" s="53"/>
      <c r="BE57" s="53"/>
      <c r="BF57" s="53"/>
      <c r="BG57" s="53"/>
      <c r="BH57" s="53"/>
      <c r="BI57" s="53"/>
      <c r="BJ57" s="53" t="s">
        <v>56</v>
      </c>
      <c r="BK57" s="53"/>
      <c r="BN57" s="53"/>
      <c r="BS57" s="53" t="s">
        <v>56</v>
      </c>
      <c r="BT57" s="53"/>
      <c r="BW57" s="53"/>
      <c r="CB57" s="53" t="s">
        <v>56</v>
      </c>
      <c r="CQ57" s="282"/>
      <c r="CR57" s="282"/>
      <c r="CS57" s="282" t="s">
        <v>56</v>
      </c>
    </row>
    <row r="58" spans="1:100">
      <c r="CT58" s="256"/>
      <c r="CU58" s="256"/>
      <c r="CV58" s="256"/>
    </row>
  </sheetData>
  <phoneticPr fontId="45"/>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カスタムフィットとは</vt:lpstr>
      <vt:lpstr>説明</vt:lpstr>
      <vt:lpstr>注文書【原紙】</vt:lpstr>
      <vt:lpstr>データベース</vt:lpstr>
      <vt:lpstr>カスタムフィットとは!Print_Area</vt:lpstr>
      <vt:lpstr>注文書【原紙】!Print_Area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kudoh</dc:creator>
  <cp:lastModifiedBy>akira</cp:lastModifiedBy>
  <cp:lastPrinted>2014-02-05T09:05:09Z</cp:lastPrinted>
  <dcterms:created xsi:type="dcterms:W3CDTF">2009-11-19T07:52:04Z</dcterms:created>
  <dcterms:modified xsi:type="dcterms:W3CDTF">2015-03-05T07:55:39Z</dcterms:modified>
</cp:coreProperties>
</file>